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Ed\Users2\ShawKL\2026-2027\351\"/>
    </mc:Choice>
  </mc:AlternateContent>
  <xr:revisionPtr revIDLastSave="0" documentId="13_ncr:1_{BE697EF3-B763-4746-8451-60181AFBD97E}" xr6:coauthVersionLast="47" xr6:coauthVersionMax="47" xr10:uidLastSave="{00000000-0000-0000-0000-000000000000}"/>
  <bookViews>
    <workbookView xWindow="-120" yWindow="-120" windowWidth="24240" windowHeight="17520" xr2:uid="{09CBBCDF-DFA6-4916-8155-633196FFE2C4}"/>
  </bookViews>
  <sheets>
    <sheet name="cubic-data" sheetId="1" r:id="rId1"/>
    <sheet name="cubic-data Linear Fit - Poor" sheetId="2" r:id="rId2"/>
  </sheets>
  <definedNames>
    <definedName name="solver_adj" localSheetId="0" hidden="1">'cubic-data'!$I$1:$I$4</definedName>
    <definedName name="solver_adj" localSheetId="1" hidden="1">'cubic-data Linear Fit - Poor'!$I$1:$I$2</definedName>
    <definedName name="solver_cvg" localSheetId="0" hidden="1">0.0001</definedName>
    <definedName name="solver_cvg" localSheetId="1" hidden="1">0.0001</definedName>
    <definedName name="solver_drv" localSheetId="0" hidden="1">1</definedName>
    <definedName name="solver_drv" localSheetId="1" hidden="1">1</definedName>
    <definedName name="solver_eng" localSheetId="0" hidden="1">1</definedName>
    <definedName name="solver_eng" localSheetId="1" hidden="1">1</definedName>
    <definedName name="solver_est" localSheetId="0" hidden="1">1</definedName>
    <definedName name="solver_est" localSheetId="1" hidden="1">1</definedName>
    <definedName name="solver_itr" localSheetId="0" hidden="1">2147483647</definedName>
    <definedName name="solver_itr" localSheetId="1" hidden="1">2147483647</definedName>
    <definedName name="solver_mip" localSheetId="0" hidden="1">2147483647</definedName>
    <definedName name="solver_mip" localSheetId="1" hidden="1">2147483647</definedName>
    <definedName name="solver_mni" localSheetId="0" hidden="1">30</definedName>
    <definedName name="solver_mni" localSheetId="1" hidden="1">30</definedName>
    <definedName name="solver_mrt" localSheetId="0" hidden="1">0.075</definedName>
    <definedName name="solver_mrt" localSheetId="1" hidden="1">0.075</definedName>
    <definedName name="solver_msl" localSheetId="0" hidden="1">2</definedName>
    <definedName name="solver_msl" localSheetId="1" hidden="1">2</definedName>
    <definedName name="solver_neg" localSheetId="0" hidden="1">2</definedName>
    <definedName name="solver_neg" localSheetId="1" hidden="1">2</definedName>
    <definedName name="solver_nod" localSheetId="0" hidden="1">2147483647</definedName>
    <definedName name="solver_nod" localSheetId="1" hidden="1">2147483647</definedName>
    <definedName name="solver_num" localSheetId="0" hidden="1">0</definedName>
    <definedName name="solver_num" localSheetId="1" hidden="1">0</definedName>
    <definedName name="solver_nwt" localSheetId="0" hidden="1">1</definedName>
    <definedName name="solver_nwt" localSheetId="1" hidden="1">1</definedName>
    <definedName name="solver_opt" localSheetId="0" hidden="1">'cubic-data'!$I$6</definedName>
    <definedName name="solver_opt" localSheetId="1" hidden="1">'cubic-data Linear Fit - Poor'!$I$6</definedName>
    <definedName name="solver_pre" localSheetId="0" hidden="1">0.000001</definedName>
    <definedName name="solver_pre" localSheetId="1" hidden="1">0.000001</definedName>
    <definedName name="solver_rbv" localSheetId="0" hidden="1">1</definedName>
    <definedName name="solver_rbv" localSheetId="1" hidden="1">1</definedName>
    <definedName name="solver_rlx" localSheetId="0" hidden="1">2</definedName>
    <definedName name="solver_rlx" localSheetId="1" hidden="1">2</definedName>
    <definedName name="solver_rsd" localSheetId="0" hidden="1">0</definedName>
    <definedName name="solver_rsd" localSheetId="1" hidden="1">0</definedName>
    <definedName name="solver_scl" localSheetId="0" hidden="1">1</definedName>
    <definedName name="solver_scl" localSheetId="1" hidden="1">1</definedName>
    <definedName name="solver_sho" localSheetId="0" hidden="1">2</definedName>
    <definedName name="solver_sho" localSheetId="1" hidden="1">2</definedName>
    <definedName name="solver_ssz" localSheetId="0" hidden="1">100</definedName>
    <definedName name="solver_ssz" localSheetId="1" hidden="1">100</definedName>
    <definedName name="solver_tim" localSheetId="0" hidden="1">2147483647</definedName>
    <definedName name="solver_tim" localSheetId="1" hidden="1">2147483647</definedName>
    <definedName name="solver_tol" localSheetId="0" hidden="1">0.01</definedName>
    <definedName name="solver_tol" localSheetId="1" hidden="1">0.01</definedName>
    <definedName name="solver_typ" localSheetId="0" hidden="1">2</definedName>
    <definedName name="solver_typ" localSheetId="1" hidden="1">2</definedName>
    <definedName name="solver_val" localSheetId="0" hidden="1">0</definedName>
    <definedName name="solver_val" localSheetId="1" hidden="1">0</definedName>
    <definedName name="solver_ver" localSheetId="0" hidden="1">3</definedName>
    <definedName name="solver_ver" localSheetId="1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  <c r="F3" i="1"/>
  <c r="G3" i="1"/>
  <c r="F4" i="1"/>
  <c r="G4" i="1"/>
  <c r="F5" i="1"/>
  <c r="G5" i="1"/>
  <c r="F6" i="1"/>
  <c r="G6" i="1"/>
  <c r="F7" i="1"/>
  <c r="G7" i="1"/>
  <c r="F8" i="1"/>
  <c r="G8" i="1"/>
  <c r="F9" i="1"/>
  <c r="G9" i="1"/>
  <c r="F10" i="1"/>
  <c r="G10" i="1"/>
  <c r="F11" i="1"/>
  <c r="G11" i="1"/>
  <c r="F12" i="1"/>
  <c r="G12" i="1"/>
  <c r="F13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F34" i="1"/>
  <c r="G34" i="1"/>
  <c r="F35" i="1"/>
  <c r="G35" i="1"/>
  <c r="F36" i="1"/>
  <c r="G36" i="1"/>
  <c r="F37" i="1"/>
  <c r="G37" i="1"/>
  <c r="F38" i="1"/>
  <c r="G38" i="1"/>
  <c r="F39" i="1"/>
  <c r="G39" i="1"/>
  <c r="F40" i="1"/>
  <c r="G40" i="1"/>
  <c r="F41" i="1"/>
  <c r="G41" i="1"/>
  <c r="F42" i="1"/>
  <c r="G42" i="1"/>
  <c r="G2" i="1"/>
  <c r="F2" i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2" i="2"/>
  <c r="C3" i="1"/>
  <c r="D3" i="1" s="1"/>
  <c r="C4" i="1"/>
  <c r="D4" i="1" s="1"/>
  <c r="C5" i="1"/>
  <c r="D5" i="1" s="1"/>
  <c r="C6" i="1"/>
  <c r="D6" i="1" s="1"/>
  <c r="C7" i="1"/>
  <c r="D7" i="1" s="1"/>
  <c r="C8" i="1"/>
  <c r="D8" i="1" s="1"/>
  <c r="C9" i="1"/>
  <c r="D9" i="1" s="1"/>
  <c r="C10" i="1"/>
  <c r="D10" i="1" s="1"/>
  <c r="C11" i="1"/>
  <c r="D11" i="1" s="1"/>
  <c r="C12" i="1"/>
  <c r="D12" i="1" s="1"/>
  <c r="C13" i="1"/>
  <c r="D13" i="1" s="1"/>
  <c r="C14" i="1"/>
  <c r="D14" i="1" s="1"/>
  <c r="C15" i="1"/>
  <c r="D15" i="1" s="1"/>
  <c r="C16" i="1"/>
  <c r="D16" i="1" s="1"/>
  <c r="C17" i="1"/>
  <c r="D17" i="1" s="1"/>
  <c r="C18" i="1"/>
  <c r="D18" i="1" s="1"/>
  <c r="C19" i="1"/>
  <c r="D19" i="1" s="1"/>
  <c r="C20" i="1"/>
  <c r="D20" i="1" s="1"/>
  <c r="C21" i="1"/>
  <c r="D21" i="1" s="1"/>
  <c r="C22" i="1"/>
  <c r="D22" i="1" s="1"/>
  <c r="C23" i="1"/>
  <c r="D23" i="1" s="1"/>
  <c r="C24" i="1"/>
  <c r="D24" i="1" s="1"/>
  <c r="C25" i="1"/>
  <c r="D25" i="1" s="1"/>
  <c r="C26" i="1"/>
  <c r="D26" i="1" s="1"/>
  <c r="C27" i="1"/>
  <c r="D27" i="1" s="1"/>
  <c r="C28" i="1"/>
  <c r="D28" i="1" s="1"/>
  <c r="C29" i="1"/>
  <c r="D29" i="1" s="1"/>
  <c r="C30" i="1"/>
  <c r="D30" i="1" s="1"/>
  <c r="C31" i="1"/>
  <c r="D31" i="1" s="1"/>
  <c r="C32" i="1"/>
  <c r="D32" i="1" s="1"/>
  <c r="C33" i="1"/>
  <c r="D33" i="1" s="1"/>
  <c r="C34" i="1"/>
  <c r="D34" i="1" s="1"/>
  <c r="C35" i="1"/>
  <c r="D35" i="1" s="1"/>
  <c r="C36" i="1"/>
  <c r="D36" i="1" s="1"/>
  <c r="C37" i="1"/>
  <c r="D37" i="1" s="1"/>
  <c r="C38" i="1"/>
  <c r="D38" i="1" s="1"/>
  <c r="C39" i="1"/>
  <c r="D39" i="1" s="1"/>
  <c r="C40" i="1"/>
  <c r="D40" i="1" s="1"/>
  <c r="C41" i="1"/>
  <c r="D41" i="1" s="1"/>
  <c r="C42" i="1"/>
  <c r="D42" i="1" s="1"/>
  <c r="C2" i="1"/>
  <c r="D2" i="1" s="1"/>
  <c r="E41" i="1" l="1"/>
  <c r="E37" i="1"/>
  <c r="E33" i="1"/>
  <c r="E29" i="1"/>
  <c r="E25" i="1"/>
  <c r="E21" i="1"/>
  <c r="E17" i="1"/>
  <c r="E13" i="1"/>
  <c r="E9" i="1"/>
  <c r="E5" i="1"/>
  <c r="E40" i="1"/>
  <c r="E36" i="1"/>
  <c r="E32" i="1"/>
  <c r="E28" i="1"/>
  <c r="E24" i="1"/>
  <c r="E20" i="1"/>
  <c r="E16" i="1"/>
  <c r="E12" i="1"/>
  <c r="E8" i="1"/>
  <c r="E4" i="1"/>
  <c r="E2" i="1"/>
  <c r="E39" i="1"/>
  <c r="E35" i="1"/>
  <c r="E31" i="1"/>
  <c r="E27" i="1"/>
  <c r="E23" i="1"/>
  <c r="E19" i="1"/>
  <c r="E15" i="1"/>
  <c r="E11" i="1"/>
  <c r="E7" i="1"/>
  <c r="E3" i="1"/>
  <c r="E42" i="1"/>
  <c r="E38" i="1"/>
  <c r="E34" i="1"/>
  <c r="E30" i="1"/>
  <c r="E26" i="1"/>
  <c r="E22" i="1"/>
  <c r="E18" i="1"/>
  <c r="E14" i="1"/>
  <c r="E10" i="1"/>
  <c r="E6" i="1"/>
  <c r="E22" i="2"/>
  <c r="D22" i="2"/>
  <c r="E12" i="2"/>
  <c r="D12" i="2"/>
  <c r="E2" i="2"/>
  <c r="D2" i="2"/>
  <c r="E42" i="2"/>
  <c r="D42" i="2"/>
  <c r="D41" i="2"/>
  <c r="E41" i="2"/>
  <c r="D40" i="2"/>
  <c r="E40" i="2"/>
  <c r="E39" i="2"/>
  <c r="D39" i="2"/>
  <c r="E38" i="2"/>
  <c r="D38" i="2"/>
  <c r="D37" i="2"/>
  <c r="E37" i="2"/>
  <c r="E36" i="2"/>
  <c r="D36" i="2"/>
  <c r="D35" i="2"/>
  <c r="E35" i="2"/>
  <c r="D34" i="2"/>
  <c r="E34" i="2"/>
  <c r="E33" i="2"/>
  <c r="D33" i="2"/>
  <c r="E32" i="2"/>
  <c r="D32" i="2"/>
  <c r="E31" i="2"/>
  <c r="D31" i="2"/>
  <c r="E30" i="2"/>
  <c r="D30" i="2"/>
  <c r="E29" i="2"/>
  <c r="D29" i="2"/>
  <c r="D28" i="2"/>
  <c r="E28" i="2"/>
  <c r="D27" i="2"/>
  <c r="E27" i="2"/>
  <c r="D26" i="2"/>
  <c r="E26" i="2"/>
  <c r="E25" i="2"/>
  <c r="D25" i="2"/>
  <c r="D24" i="2"/>
  <c r="E24" i="2"/>
  <c r="E23" i="2"/>
  <c r="D23" i="2"/>
  <c r="D21" i="2"/>
  <c r="E21" i="2"/>
  <c r="E20" i="2"/>
  <c r="D20" i="2"/>
  <c r="E19" i="2"/>
  <c r="D19" i="2"/>
  <c r="E18" i="2"/>
  <c r="D18" i="2"/>
  <c r="E17" i="2"/>
  <c r="D17" i="2"/>
  <c r="E16" i="2"/>
  <c r="D16" i="2"/>
  <c r="E15" i="2"/>
  <c r="D15" i="2"/>
  <c r="D14" i="2"/>
  <c r="E14" i="2"/>
  <c r="E13" i="2"/>
  <c r="D13" i="2"/>
  <c r="E11" i="2"/>
  <c r="D11" i="2"/>
  <c r="E10" i="2"/>
  <c r="D10" i="2"/>
  <c r="E9" i="2"/>
  <c r="D9" i="2"/>
  <c r="E8" i="2"/>
  <c r="D8" i="2"/>
  <c r="E7" i="2"/>
  <c r="D7" i="2"/>
  <c r="D6" i="2"/>
  <c r="E6" i="2"/>
  <c r="D5" i="2"/>
  <c r="E5" i="2"/>
  <c r="E4" i="2"/>
  <c r="D4" i="2"/>
  <c r="E3" i="2"/>
  <c r="D3" i="2"/>
  <c r="I6" i="1"/>
  <c r="I6" i="2" l="1"/>
</calcChain>
</file>

<file path=xl/sharedStrings.xml><?xml version="1.0" encoding="utf-8"?>
<sst xmlns="http://schemas.openxmlformats.org/spreadsheetml/2006/main" count="21" uniqueCount="14">
  <si>
    <t>X</t>
  </si>
  <si>
    <t>Y</t>
  </si>
  <si>
    <t>A =</t>
  </si>
  <si>
    <t>B =</t>
  </si>
  <si>
    <t>C =</t>
  </si>
  <si>
    <t>D =</t>
  </si>
  <si>
    <t>Y calc</t>
  </si>
  <si>
    <t>(Y-Ycalc)^2</t>
  </si>
  <si>
    <t>sum (Y-Ycalc)^2 =</t>
  </si>
  <si>
    <t>Residuals (Y-Ycalc)</t>
  </si>
  <si>
    <t>m =</t>
  </si>
  <si>
    <t>(Ycalc-meanY)^2</t>
  </si>
  <si>
    <t>(Y-meanY)^2</t>
  </si>
  <si>
    <t>r^2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</si>
</sst>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right"/>
    </xf>
    <xf numFmtId="0" fontId="0" fillId="33" borderId="0" xfId="0" applyFill="1"/>
    <xf numFmtId="0" fontId="0" fillId="34" borderId="0" xfId="0" applyFill="1"/>
    <xf numFmtId="0" fontId="0" fillId="34" borderId="0" xfId="0" applyFill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Cubic Data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10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'cubic-data'!$A$2:$A$42</c:f>
              <c:numCache>
                <c:formatCode>General</c:formatCode>
                <c:ptCount val="41"/>
                <c:pt idx="0">
                  <c:v>-20</c:v>
                </c:pt>
                <c:pt idx="1">
                  <c:v>-19</c:v>
                </c:pt>
                <c:pt idx="2">
                  <c:v>-18</c:v>
                </c:pt>
                <c:pt idx="3">
                  <c:v>-17</c:v>
                </c:pt>
                <c:pt idx="4">
                  <c:v>-16</c:v>
                </c:pt>
                <c:pt idx="5">
                  <c:v>-15</c:v>
                </c:pt>
                <c:pt idx="6">
                  <c:v>-14</c:v>
                </c:pt>
                <c:pt idx="7">
                  <c:v>-13</c:v>
                </c:pt>
                <c:pt idx="8">
                  <c:v>-12</c:v>
                </c:pt>
                <c:pt idx="9">
                  <c:v>-11</c:v>
                </c:pt>
                <c:pt idx="10">
                  <c:v>-10</c:v>
                </c:pt>
                <c:pt idx="11">
                  <c:v>-9</c:v>
                </c:pt>
                <c:pt idx="12">
                  <c:v>-8</c:v>
                </c:pt>
                <c:pt idx="13">
                  <c:v>-7</c:v>
                </c:pt>
                <c:pt idx="14">
                  <c:v>-6</c:v>
                </c:pt>
                <c:pt idx="15">
                  <c:v>-5</c:v>
                </c:pt>
                <c:pt idx="16">
                  <c:v>-4</c:v>
                </c:pt>
                <c:pt idx="17">
                  <c:v>-3</c:v>
                </c:pt>
                <c:pt idx="18">
                  <c:v>-2</c:v>
                </c:pt>
                <c:pt idx="19">
                  <c:v>-1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</c:numCache>
            </c:numRef>
          </c:xVal>
          <c:yVal>
            <c:numRef>
              <c:f>'cubic-data'!$B$2:$B$42</c:f>
              <c:numCache>
                <c:formatCode>General</c:formatCode>
                <c:ptCount val="41"/>
                <c:pt idx="0">
                  <c:v>-1174.48</c:v>
                </c:pt>
                <c:pt idx="1">
                  <c:v>-1032.73</c:v>
                </c:pt>
                <c:pt idx="2">
                  <c:v>-797.45</c:v>
                </c:pt>
                <c:pt idx="3">
                  <c:v>-660.59</c:v>
                </c:pt>
                <c:pt idx="4">
                  <c:v>-544.74</c:v>
                </c:pt>
                <c:pt idx="5">
                  <c:v>-439.8</c:v>
                </c:pt>
                <c:pt idx="6">
                  <c:v>-322.92</c:v>
                </c:pt>
                <c:pt idx="7">
                  <c:v>-252.58</c:v>
                </c:pt>
                <c:pt idx="8">
                  <c:v>-191.13</c:v>
                </c:pt>
                <c:pt idx="9">
                  <c:v>-54.96</c:v>
                </c:pt>
                <c:pt idx="10">
                  <c:v>-80.13</c:v>
                </c:pt>
                <c:pt idx="11">
                  <c:v>-56.31</c:v>
                </c:pt>
                <c:pt idx="12">
                  <c:v>3.23</c:v>
                </c:pt>
                <c:pt idx="13">
                  <c:v>4.5999999999999996</c:v>
                </c:pt>
                <c:pt idx="14">
                  <c:v>101.17</c:v>
                </c:pt>
                <c:pt idx="15">
                  <c:v>92.08</c:v>
                </c:pt>
                <c:pt idx="16">
                  <c:v>103.97</c:v>
                </c:pt>
                <c:pt idx="17">
                  <c:v>115.45</c:v>
                </c:pt>
                <c:pt idx="18">
                  <c:v>70.16</c:v>
                </c:pt>
                <c:pt idx="19">
                  <c:v>58.5</c:v>
                </c:pt>
                <c:pt idx="20">
                  <c:v>69.28</c:v>
                </c:pt>
                <c:pt idx="21">
                  <c:v>38.75</c:v>
                </c:pt>
                <c:pt idx="22">
                  <c:v>20.239999999999998</c:v>
                </c:pt>
                <c:pt idx="23">
                  <c:v>7.39</c:v>
                </c:pt>
                <c:pt idx="24">
                  <c:v>-34.5</c:v>
                </c:pt>
                <c:pt idx="25">
                  <c:v>31.15</c:v>
                </c:pt>
                <c:pt idx="26">
                  <c:v>0.06</c:v>
                </c:pt>
                <c:pt idx="27">
                  <c:v>15.36</c:v>
                </c:pt>
                <c:pt idx="28">
                  <c:v>19.47</c:v>
                </c:pt>
                <c:pt idx="29">
                  <c:v>1.53</c:v>
                </c:pt>
                <c:pt idx="30">
                  <c:v>100.27</c:v>
                </c:pt>
                <c:pt idx="31">
                  <c:v>120.91</c:v>
                </c:pt>
                <c:pt idx="32">
                  <c:v>157.47</c:v>
                </c:pt>
                <c:pt idx="33">
                  <c:v>176.33</c:v>
                </c:pt>
                <c:pt idx="34">
                  <c:v>174.89</c:v>
                </c:pt>
                <c:pt idx="35">
                  <c:v>338.11</c:v>
                </c:pt>
                <c:pt idx="36">
                  <c:v>399.09</c:v>
                </c:pt>
                <c:pt idx="37">
                  <c:v>464.25</c:v>
                </c:pt>
                <c:pt idx="38">
                  <c:v>612.73</c:v>
                </c:pt>
                <c:pt idx="39">
                  <c:v>713.65</c:v>
                </c:pt>
                <c:pt idx="40">
                  <c:v>815.53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D1-450E-B07E-0E24170B8064}"/>
            </c:ext>
          </c:extLst>
        </c:ser>
        <c:ser>
          <c:idx val="1"/>
          <c:order val="1"/>
          <c:tx>
            <c:v>fit</c:v>
          </c:tx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'cubic-data'!$A$2:$A$42</c:f>
              <c:numCache>
                <c:formatCode>General</c:formatCode>
                <c:ptCount val="41"/>
                <c:pt idx="0">
                  <c:v>-20</c:v>
                </c:pt>
                <c:pt idx="1">
                  <c:v>-19</c:v>
                </c:pt>
                <c:pt idx="2">
                  <c:v>-18</c:v>
                </c:pt>
                <c:pt idx="3">
                  <c:v>-17</c:v>
                </c:pt>
                <c:pt idx="4">
                  <c:v>-16</c:v>
                </c:pt>
                <c:pt idx="5">
                  <c:v>-15</c:v>
                </c:pt>
                <c:pt idx="6">
                  <c:v>-14</c:v>
                </c:pt>
                <c:pt idx="7">
                  <c:v>-13</c:v>
                </c:pt>
                <c:pt idx="8">
                  <c:v>-12</c:v>
                </c:pt>
                <c:pt idx="9">
                  <c:v>-11</c:v>
                </c:pt>
                <c:pt idx="10">
                  <c:v>-10</c:v>
                </c:pt>
                <c:pt idx="11">
                  <c:v>-9</c:v>
                </c:pt>
                <c:pt idx="12">
                  <c:v>-8</c:v>
                </c:pt>
                <c:pt idx="13">
                  <c:v>-7</c:v>
                </c:pt>
                <c:pt idx="14">
                  <c:v>-6</c:v>
                </c:pt>
                <c:pt idx="15">
                  <c:v>-5</c:v>
                </c:pt>
                <c:pt idx="16">
                  <c:v>-4</c:v>
                </c:pt>
                <c:pt idx="17">
                  <c:v>-3</c:v>
                </c:pt>
                <c:pt idx="18">
                  <c:v>-2</c:v>
                </c:pt>
                <c:pt idx="19">
                  <c:v>-1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</c:numCache>
            </c:numRef>
          </c:xVal>
          <c:yVal>
            <c:numRef>
              <c:f>'cubic-data'!$C$2:$C$42</c:f>
              <c:numCache>
                <c:formatCode>General</c:formatCode>
                <c:ptCount val="41"/>
                <c:pt idx="0">
                  <c:v>-1174.3066118694253</c:v>
                </c:pt>
                <c:pt idx="1">
                  <c:v>-991.75141295482422</c:v>
                </c:pt>
                <c:pt idx="2">
                  <c:v>-827.30922503903207</c:v>
                </c:pt>
                <c:pt idx="3">
                  <c:v>-680.08423196680064</c:v>
                </c:pt>
                <c:pt idx="4">
                  <c:v>-549.18061758288263</c:v>
                </c:pt>
                <c:pt idx="5">
                  <c:v>-433.70256573203045</c:v>
                </c:pt>
                <c:pt idx="6">
                  <c:v>-332.75426025899606</c:v>
                </c:pt>
                <c:pt idx="7">
                  <c:v>-245.43988500853203</c:v>
                </c:pt>
                <c:pt idx="8">
                  <c:v>-170.8636238253905</c:v>
                </c:pt>
                <c:pt idx="9">
                  <c:v>-108.12966055432389</c:v>
                </c:pt>
                <c:pt idx="10">
                  <c:v>-56.342179040084488</c:v>
                </c:pt>
                <c:pt idx="11">
                  <c:v>-14.60536312742461</c:v>
                </c:pt>
                <c:pt idx="12">
                  <c:v>17.976603338903502</c:v>
                </c:pt>
                <c:pt idx="13">
                  <c:v>42.299536514147469</c:v>
                </c:pt>
                <c:pt idx="14">
                  <c:v>59.259252553555022</c:v>
                </c:pt>
                <c:pt idx="15">
                  <c:v>69.751567612373847</c:v>
                </c:pt>
                <c:pt idx="16">
                  <c:v>74.672297845851631</c:v>
                </c:pt>
                <c:pt idx="17">
                  <c:v>74.917259409236038</c:v>
                </c:pt>
                <c:pt idx="18">
                  <c:v>71.382268457774813</c:v>
                </c:pt>
                <c:pt idx="19">
                  <c:v>64.963141146715628</c:v>
                </c:pt>
                <c:pt idx="20">
                  <c:v>56.555693631306156</c:v>
                </c:pt>
                <c:pt idx="21">
                  <c:v>47.05574206679411</c:v>
                </c:pt>
                <c:pt idx="22">
                  <c:v>37.359102608427165</c:v>
                </c:pt>
                <c:pt idx="23">
                  <c:v>28.361591411453034</c:v>
                </c:pt>
                <c:pt idx="24">
                  <c:v>20.959024631119398</c:v>
                </c:pt>
                <c:pt idx="25">
                  <c:v>16.047218422673943</c:v>
                </c:pt>
                <c:pt idx="26">
                  <c:v>14.521988941364377</c:v>
                </c:pt>
                <c:pt idx="27">
                  <c:v>17.27915234243838</c:v>
                </c:pt>
                <c:pt idx="28">
                  <c:v>25.214524781143645</c:v>
                </c:pt>
                <c:pt idx="29">
                  <c:v>39.223922412727873</c:v>
                </c:pt>
                <c:pt idx="30">
                  <c:v>60.20316139243873</c:v>
                </c:pt>
                <c:pt idx="31">
                  <c:v>89.048057875523966</c:v>
                </c:pt>
                <c:pt idx="32">
                  <c:v>126.6544280172312</c:v>
                </c:pt>
                <c:pt idx="33">
                  <c:v>173.91808797280822</c:v>
                </c:pt>
                <c:pt idx="34">
                  <c:v>231.73485389750255</c:v>
                </c:pt>
                <c:pt idx="35">
                  <c:v>301.00054194656207</c:v>
                </c:pt>
                <c:pt idx="36">
                  <c:v>382.61096827523437</c:v>
                </c:pt>
                <c:pt idx="37">
                  <c:v>477.46194903876716</c:v>
                </c:pt>
                <c:pt idx="38">
                  <c:v>586.44930039240808</c:v>
                </c:pt>
                <c:pt idx="39">
                  <c:v>710.46883849140499</c:v>
                </c:pt>
                <c:pt idx="40">
                  <c:v>850.41637949100527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5D1-450E-B07E-0E24170B8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1789087"/>
        <c:axId val="1118876687"/>
      </c:scatterChart>
      <c:valAx>
        <c:axId val="1041789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8876687"/>
        <c:crosses val="autoZero"/>
        <c:crossBetween val="midCat"/>
      </c:valAx>
      <c:valAx>
        <c:axId val="111887668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1789087"/>
        <c:crosses val="autoZero"/>
        <c:crossBetween val="midCat"/>
      </c:valAx>
      <c:spPr>
        <a:noFill/>
        <a:ln w="1270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Reiduals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'cubic-data'!$A$2:$A$42</c:f>
              <c:numCache>
                <c:formatCode>General</c:formatCode>
                <c:ptCount val="41"/>
                <c:pt idx="0">
                  <c:v>-20</c:v>
                </c:pt>
                <c:pt idx="1">
                  <c:v>-19</c:v>
                </c:pt>
                <c:pt idx="2">
                  <c:v>-18</c:v>
                </c:pt>
                <c:pt idx="3">
                  <c:v>-17</c:v>
                </c:pt>
                <c:pt idx="4">
                  <c:v>-16</c:v>
                </c:pt>
                <c:pt idx="5">
                  <c:v>-15</c:v>
                </c:pt>
                <c:pt idx="6">
                  <c:v>-14</c:v>
                </c:pt>
                <c:pt idx="7">
                  <c:v>-13</c:v>
                </c:pt>
                <c:pt idx="8">
                  <c:v>-12</c:v>
                </c:pt>
                <c:pt idx="9">
                  <c:v>-11</c:v>
                </c:pt>
                <c:pt idx="10">
                  <c:v>-10</c:v>
                </c:pt>
                <c:pt idx="11">
                  <c:v>-9</c:v>
                </c:pt>
                <c:pt idx="12">
                  <c:v>-8</c:v>
                </c:pt>
                <c:pt idx="13">
                  <c:v>-7</c:v>
                </c:pt>
                <c:pt idx="14">
                  <c:v>-6</c:v>
                </c:pt>
                <c:pt idx="15">
                  <c:v>-5</c:v>
                </c:pt>
                <c:pt idx="16">
                  <c:v>-4</c:v>
                </c:pt>
                <c:pt idx="17">
                  <c:v>-3</c:v>
                </c:pt>
                <c:pt idx="18">
                  <c:v>-2</c:v>
                </c:pt>
                <c:pt idx="19">
                  <c:v>-1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</c:numCache>
            </c:numRef>
          </c:xVal>
          <c:yVal>
            <c:numRef>
              <c:f>'cubic-data'!$E$2:$E$42</c:f>
              <c:numCache>
                <c:formatCode>General</c:formatCode>
                <c:ptCount val="41"/>
                <c:pt idx="0">
                  <c:v>-0.1733881305747218</c:v>
                </c:pt>
                <c:pt idx="1">
                  <c:v>-40.9785870451758</c:v>
                </c:pt>
                <c:pt idx="2">
                  <c:v>29.859225039032026</c:v>
                </c:pt>
                <c:pt idx="3">
                  <c:v>19.494231966800612</c:v>
                </c:pt>
                <c:pt idx="4">
                  <c:v>4.4406175828826235</c:v>
                </c:pt>
                <c:pt idx="5">
                  <c:v>-6.097434267969561</c:v>
                </c:pt>
                <c:pt idx="6">
                  <c:v>9.8342602589960393</c:v>
                </c:pt>
                <c:pt idx="7">
                  <c:v>-7.140114991467982</c:v>
                </c:pt>
                <c:pt idx="8">
                  <c:v>-20.266376174609491</c:v>
                </c:pt>
                <c:pt idx="9">
                  <c:v>53.16966055432389</c:v>
                </c:pt>
                <c:pt idx="10">
                  <c:v>-23.787820959915507</c:v>
                </c:pt>
                <c:pt idx="11">
                  <c:v>-41.704636872575392</c:v>
                </c:pt>
                <c:pt idx="12">
                  <c:v>-14.746603338903501</c:v>
                </c:pt>
                <c:pt idx="13">
                  <c:v>-37.699536514147468</c:v>
                </c:pt>
                <c:pt idx="14">
                  <c:v>41.910747446444979</c:v>
                </c:pt>
                <c:pt idx="15">
                  <c:v>22.328432387626151</c:v>
                </c:pt>
                <c:pt idx="16">
                  <c:v>29.297702154148368</c:v>
                </c:pt>
                <c:pt idx="17">
                  <c:v>40.532740590763964</c:v>
                </c:pt>
                <c:pt idx="18">
                  <c:v>-1.2222684577748169</c:v>
                </c:pt>
                <c:pt idx="19">
                  <c:v>-6.4631411467156283</c:v>
                </c:pt>
                <c:pt idx="20">
                  <c:v>12.724306368693846</c:v>
                </c:pt>
                <c:pt idx="21">
                  <c:v>-8.3057420667941102</c:v>
                </c:pt>
                <c:pt idx="22">
                  <c:v>-17.119102608427166</c:v>
                </c:pt>
                <c:pt idx="23">
                  <c:v>-20.971591411453034</c:v>
                </c:pt>
                <c:pt idx="24">
                  <c:v>-55.459024631119398</c:v>
                </c:pt>
                <c:pt idx="25">
                  <c:v>15.102781577326056</c:v>
                </c:pt>
                <c:pt idx="26">
                  <c:v>-14.461988941364377</c:v>
                </c:pt>
                <c:pt idx="27">
                  <c:v>-1.9191523424383803</c:v>
                </c:pt>
                <c:pt idx="28">
                  <c:v>-5.744524781143646</c:v>
                </c:pt>
                <c:pt idx="29">
                  <c:v>-37.693922412727872</c:v>
                </c:pt>
                <c:pt idx="30">
                  <c:v>40.066838607561266</c:v>
                </c:pt>
                <c:pt idx="31">
                  <c:v>31.86194212447603</c:v>
                </c:pt>
                <c:pt idx="32">
                  <c:v>30.815571982768802</c:v>
                </c:pt>
                <c:pt idx="33">
                  <c:v>2.4119120271917893</c:v>
                </c:pt>
                <c:pt idx="34">
                  <c:v>-56.84485389750256</c:v>
                </c:pt>
                <c:pt idx="35">
                  <c:v>37.109458053437947</c:v>
                </c:pt>
                <c:pt idx="36">
                  <c:v>16.479031724765605</c:v>
                </c:pt>
                <c:pt idx="37">
                  <c:v>-13.211949038767159</c:v>
                </c:pt>
                <c:pt idx="38">
                  <c:v>26.280699607591941</c:v>
                </c:pt>
                <c:pt idx="39">
                  <c:v>3.1811615085949825</c:v>
                </c:pt>
                <c:pt idx="40">
                  <c:v>-34.8863794910053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CDF-4009-B309-8472A69D8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4507903"/>
        <c:axId val="1119072047"/>
      </c:scatterChart>
      <c:valAx>
        <c:axId val="1544507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9072047"/>
        <c:crosses val="autoZero"/>
        <c:crossBetween val="midCat"/>
      </c:valAx>
      <c:valAx>
        <c:axId val="111907204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450790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5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Cubic Data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10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'cubic-data Linear Fit - Poor'!$A$2:$A$42</c:f>
              <c:numCache>
                <c:formatCode>General</c:formatCode>
                <c:ptCount val="41"/>
                <c:pt idx="0">
                  <c:v>-20</c:v>
                </c:pt>
                <c:pt idx="1">
                  <c:v>-19</c:v>
                </c:pt>
                <c:pt idx="2">
                  <c:v>-18</c:v>
                </c:pt>
                <c:pt idx="3">
                  <c:v>-17</c:v>
                </c:pt>
                <c:pt idx="4">
                  <c:v>-16</c:v>
                </c:pt>
                <c:pt idx="5">
                  <c:v>-15</c:v>
                </c:pt>
                <c:pt idx="6">
                  <c:v>-14</c:v>
                </c:pt>
                <c:pt idx="7">
                  <c:v>-13</c:v>
                </c:pt>
                <c:pt idx="8">
                  <c:v>-12</c:v>
                </c:pt>
                <c:pt idx="9">
                  <c:v>-11</c:v>
                </c:pt>
                <c:pt idx="10">
                  <c:v>-10</c:v>
                </c:pt>
                <c:pt idx="11">
                  <c:v>-9</c:v>
                </c:pt>
                <c:pt idx="12">
                  <c:v>-8</c:v>
                </c:pt>
                <c:pt idx="13">
                  <c:v>-7</c:v>
                </c:pt>
                <c:pt idx="14">
                  <c:v>-6</c:v>
                </c:pt>
                <c:pt idx="15">
                  <c:v>-5</c:v>
                </c:pt>
                <c:pt idx="16">
                  <c:v>-4</c:v>
                </c:pt>
                <c:pt idx="17">
                  <c:v>-3</c:v>
                </c:pt>
                <c:pt idx="18">
                  <c:v>-2</c:v>
                </c:pt>
                <c:pt idx="19">
                  <c:v>-1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</c:numCache>
            </c:numRef>
          </c:xVal>
          <c:yVal>
            <c:numRef>
              <c:f>'cubic-data Linear Fit - Poor'!$B$2:$B$42</c:f>
              <c:numCache>
                <c:formatCode>General</c:formatCode>
                <c:ptCount val="41"/>
                <c:pt idx="0">
                  <c:v>-1174.48</c:v>
                </c:pt>
                <c:pt idx="1">
                  <c:v>-1032.73</c:v>
                </c:pt>
                <c:pt idx="2">
                  <c:v>-797.45</c:v>
                </c:pt>
                <c:pt idx="3">
                  <c:v>-660.59</c:v>
                </c:pt>
                <c:pt idx="4">
                  <c:v>-544.74</c:v>
                </c:pt>
                <c:pt idx="5">
                  <c:v>-439.8</c:v>
                </c:pt>
                <c:pt idx="6">
                  <c:v>-322.92</c:v>
                </c:pt>
                <c:pt idx="7">
                  <c:v>-252.58</c:v>
                </c:pt>
                <c:pt idx="8">
                  <c:v>-191.13</c:v>
                </c:pt>
                <c:pt idx="9">
                  <c:v>-54.96</c:v>
                </c:pt>
                <c:pt idx="10">
                  <c:v>-80.13</c:v>
                </c:pt>
                <c:pt idx="11">
                  <c:v>-56.31</c:v>
                </c:pt>
                <c:pt idx="12">
                  <c:v>3.23</c:v>
                </c:pt>
                <c:pt idx="13">
                  <c:v>4.5999999999999996</c:v>
                </c:pt>
                <c:pt idx="14">
                  <c:v>101.17</c:v>
                </c:pt>
                <c:pt idx="15">
                  <c:v>92.08</c:v>
                </c:pt>
                <c:pt idx="16">
                  <c:v>103.97</c:v>
                </c:pt>
                <c:pt idx="17">
                  <c:v>115.45</c:v>
                </c:pt>
                <c:pt idx="18">
                  <c:v>70.16</c:v>
                </c:pt>
                <c:pt idx="19">
                  <c:v>58.5</c:v>
                </c:pt>
                <c:pt idx="20">
                  <c:v>69.28</c:v>
                </c:pt>
                <c:pt idx="21">
                  <c:v>38.75</c:v>
                </c:pt>
                <c:pt idx="22">
                  <c:v>20.239999999999998</c:v>
                </c:pt>
                <c:pt idx="23">
                  <c:v>7.39</c:v>
                </c:pt>
                <c:pt idx="24">
                  <c:v>-34.5</c:v>
                </c:pt>
                <c:pt idx="25">
                  <c:v>31.15</c:v>
                </c:pt>
                <c:pt idx="26">
                  <c:v>0.06</c:v>
                </c:pt>
                <c:pt idx="27">
                  <c:v>15.36</c:v>
                </c:pt>
                <c:pt idx="28">
                  <c:v>19.47</c:v>
                </c:pt>
                <c:pt idx="29">
                  <c:v>1.53</c:v>
                </c:pt>
                <c:pt idx="30">
                  <c:v>100.27</c:v>
                </c:pt>
                <c:pt idx="31">
                  <c:v>120.91</c:v>
                </c:pt>
                <c:pt idx="32">
                  <c:v>157.47</c:v>
                </c:pt>
                <c:pt idx="33">
                  <c:v>176.33</c:v>
                </c:pt>
                <c:pt idx="34">
                  <c:v>174.89</c:v>
                </c:pt>
                <c:pt idx="35">
                  <c:v>338.11</c:v>
                </c:pt>
                <c:pt idx="36">
                  <c:v>399.09</c:v>
                </c:pt>
                <c:pt idx="37">
                  <c:v>464.25</c:v>
                </c:pt>
                <c:pt idx="38">
                  <c:v>612.73</c:v>
                </c:pt>
                <c:pt idx="39">
                  <c:v>713.65</c:v>
                </c:pt>
                <c:pt idx="40">
                  <c:v>815.53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3DA-4EBA-921B-1C2B8A8E03B0}"/>
            </c:ext>
          </c:extLst>
        </c:ser>
        <c:ser>
          <c:idx val="1"/>
          <c:order val="1"/>
          <c:tx>
            <c:v>fit</c:v>
          </c:tx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'cubic-data Linear Fit - Poor'!$A$2:$A$42</c:f>
              <c:numCache>
                <c:formatCode>General</c:formatCode>
                <c:ptCount val="41"/>
                <c:pt idx="0">
                  <c:v>-20</c:v>
                </c:pt>
                <c:pt idx="1">
                  <c:v>-19</c:v>
                </c:pt>
                <c:pt idx="2">
                  <c:v>-18</c:v>
                </c:pt>
                <c:pt idx="3">
                  <c:v>-17</c:v>
                </c:pt>
                <c:pt idx="4">
                  <c:v>-16</c:v>
                </c:pt>
                <c:pt idx="5">
                  <c:v>-15</c:v>
                </c:pt>
                <c:pt idx="6">
                  <c:v>-14</c:v>
                </c:pt>
                <c:pt idx="7">
                  <c:v>-13</c:v>
                </c:pt>
                <c:pt idx="8">
                  <c:v>-12</c:v>
                </c:pt>
                <c:pt idx="9">
                  <c:v>-11</c:v>
                </c:pt>
                <c:pt idx="10">
                  <c:v>-10</c:v>
                </c:pt>
                <c:pt idx="11">
                  <c:v>-9</c:v>
                </c:pt>
                <c:pt idx="12">
                  <c:v>-8</c:v>
                </c:pt>
                <c:pt idx="13">
                  <c:v>-7</c:v>
                </c:pt>
                <c:pt idx="14">
                  <c:v>-6</c:v>
                </c:pt>
                <c:pt idx="15">
                  <c:v>-5</c:v>
                </c:pt>
                <c:pt idx="16">
                  <c:v>-4</c:v>
                </c:pt>
                <c:pt idx="17">
                  <c:v>-3</c:v>
                </c:pt>
                <c:pt idx="18">
                  <c:v>-2</c:v>
                </c:pt>
                <c:pt idx="19">
                  <c:v>-1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</c:numCache>
            </c:numRef>
          </c:xVal>
          <c:yVal>
            <c:numRef>
              <c:f>'cubic-data Linear Fit - Poor'!$C$2:$C$42</c:f>
              <c:numCache>
                <c:formatCode>General</c:formatCode>
                <c:ptCount val="41"/>
                <c:pt idx="0">
                  <c:v>-589.74746362376254</c:v>
                </c:pt>
                <c:pt idx="1">
                  <c:v>-561.25606329136986</c:v>
                </c:pt>
                <c:pt idx="2">
                  <c:v>-532.76466295897717</c:v>
                </c:pt>
                <c:pt idx="3">
                  <c:v>-504.27326262658454</c:v>
                </c:pt>
                <c:pt idx="4">
                  <c:v>-475.78186229419191</c:v>
                </c:pt>
                <c:pt idx="5">
                  <c:v>-447.29046196179928</c:v>
                </c:pt>
                <c:pt idx="6">
                  <c:v>-418.79906162940659</c:v>
                </c:pt>
                <c:pt idx="7">
                  <c:v>-390.30766129701396</c:v>
                </c:pt>
                <c:pt idx="8">
                  <c:v>-361.81626096462128</c:v>
                </c:pt>
                <c:pt idx="9">
                  <c:v>-333.32486063222865</c:v>
                </c:pt>
                <c:pt idx="10">
                  <c:v>-304.83346029983602</c:v>
                </c:pt>
                <c:pt idx="11">
                  <c:v>-276.34205996744333</c:v>
                </c:pt>
                <c:pt idx="12">
                  <c:v>-247.8506596350507</c:v>
                </c:pt>
                <c:pt idx="13">
                  <c:v>-219.35925930265802</c:v>
                </c:pt>
                <c:pt idx="14">
                  <c:v>-190.86785897026539</c:v>
                </c:pt>
                <c:pt idx="15">
                  <c:v>-162.37645863787276</c:v>
                </c:pt>
                <c:pt idx="16">
                  <c:v>-133.88505830548007</c:v>
                </c:pt>
                <c:pt idx="17">
                  <c:v>-105.39365797308743</c:v>
                </c:pt>
                <c:pt idx="18">
                  <c:v>-76.902257640694785</c:v>
                </c:pt>
                <c:pt idx="19">
                  <c:v>-48.410857308302134</c:v>
                </c:pt>
                <c:pt idx="20">
                  <c:v>-19.919456975909483</c:v>
                </c:pt>
                <c:pt idx="21">
                  <c:v>8.5719433564831675</c:v>
                </c:pt>
                <c:pt idx="22">
                  <c:v>37.063343688875818</c:v>
                </c:pt>
                <c:pt idx="23">
                  <c:v>65.554744021268462</c:v>
                </c:pt>
                <c:pt idx="24">
                  <c:v>94.04614435366112</c:v>
                </c:pt>
                <c:pt idx="25">
                  <c:v>122.53754468605378</c:v>
                </c:pt>
                <c:pt idx="26">
                  <c:v>151.02894501844639</c:v>
                </c:pt>
                <c:pt idx="27">
                  <c:v>179.52034535083908</c:v>
                </c:pt>
                <c:pt idx="28">
                  <c:v>208.01174568323171</c:v>
                </c:pt>
                <c:pt idx="29">
                  <c:v>236.50314601562434</c:v>
                </c:pt>
                <c:pt idx="30">
                  <c:v>264.99454634801702</c:v>
                </c:pt>
                <c:pt idx="31">
                  <c:v>293.48594668040965</c:v>
                </c:pt>
                <c:pt idx="32">
                  <c:v>321.97734701280228</c:v>
                </c:pt>
                <c:pt idx="33">
                  <c:v>350.46874734519497</c:v>
                </c:pt>
                <c:pt idx="34">
                  <c:v>378.9601476775876</c:v>
                </c:pt>
                <c:pt idx="35">
                  <c:v>407.45154800998029</c:v>
                </c:pt>
                <c:pt idx="36">
                  <c:v>435.94294834237292</c:v>
                </c:pt>
                <c:pt idx="37">
                  <c:v>464.43434867476554</c:v>
                </c:pt>
                <c:pt idx="38">
                  <c:v>492.92574900715817</c:v>
                </c:pt>
                <c:pt idx="39">
                  <c:v>521.41714933955086</c:v>
                </c:pt>
                <c:pt idx="40">
                  <c:v>549.90854967194355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3DA-4EBA-921B-1C2B8A8E0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1789087"/>
        <c:axId val="1118876687"/>
      </c:scatterChart>
      <c:valAx>
        <c:axId val="1041789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8876687"/>
        <c:crosses val="autoZero"/>
        <c:crossBetween val="midCat"/>
      </c:valAx>
      <c:valAx>
        <c:axId val="111887668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1789087"/>
        <c:crosses val="autoZero"/>
        <c:crossBetween val="midCat"/>
      </c:valAx>
      <c:spPr>
        <a:noFill/>
        <a:ln w="1270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Reiduals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'cubic-data Linear Fit - Poor'!$A$2:$A$42</c:f>
              <c:numCache>
                <c:formatCode>General</c:formatCode>
                <c:ptCount val="41"/>
                <c:pt idx="0">
                  <c:v>-20</c:v>
                </c:pt>
                <c:pt idx="1">
                  <c:v>-19</c:v>
                </c:pt>
                <c:pt idx="2">
                  <c:v>-18</c:v>
                </c:pt>
                <c:pt idx="3">
                  <c:v>-17</c:v>
                </c:pt>
                <c:pt idx="4">
                  <c:v>-16</c:v>
                </c:pt>
                <c:pt idx="5">
                  <c:v>-15</c:v>
                </c:pt>
                <c:pt idx="6">
                  <c:v>-14</c:v>
                </c:pt>
                <c:pt idx="7">
                  <c:v>-13</c:v>
                </c:pt>
                <c:pt idx="8">
                  <c:v>-12</c:v>
                </c:pt>
                <c:pt idx="9">
                  <c:v>-11</c:v>
                </c:pt>
                <c:pt idx="10">
                  <c:v>-10</c:v>
                </c:pt>
                <c:pt idx="11">
                  <c:v>-9</c:v>
                </c:pt>
                <c:pt idx="12">
                  <c:v>-8</c:v>
                </c:pt>
                <c:pt idx="13">
                  <c:v>-7</c:v>
                </c:pt>
                <c:pt idx="14">
                  <c:v>-6</c:v>
                </c:pt>
                <c:pt idx="15">
                  <c:v>-5</c:v>
                </c:pt>
                <c:pt idx="16">
                  <c:v>-4</c:v>
                </c:pt>
                <c:pt idx="17">
                  <c:v>-3</c:v>
                </c:pt>
                <c:pt idx="18">
                  <c:v>-2</c:v>
                </c:pt>
                <c:pt idx="19">
                  <c:v>-1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</c:numCache>
            </c:numRef>
          </c:xVal>
          <c:yVal>
            <c:numRef>
              <c:f>'cubic-data Linear Fit - Poor'!$E$2:$E$42</c:f>
              <c:numCache>
                <c:formatCode>General</c:formatCode>
                <c:ptCount val="41"/>
                <c:pt idx="0">
                  <c:v>-584.73253637623748</c:v>
                </c:pt>
                <c:pt idx="1">
                  <c:v>-471.47393670863016</c:v>
                </c:pt>
                <c:pt idx="2">
                  <c:v>-264.68533704102288</c:v>
                </c:pt>
                <c:pt idx="3">
                  <c:v>-156.31673737341549</c:v>
                </c:pt>
                <c:pt idx="4">
                  <c:v>-68.958137705808099</c:v>
                </c:pt>
                <c:pt idx="5">
                  <c:v>7.4904619617992694</c:v>
                </c:pt>
                <c:pt idx="6">
                  <c:v>95.879061629406579</c:v>
                </c:pt>
                <c:pt idx="7">
                  <c:v>137.72766129701395</c:v>
                </c:pt>
                <c:pt idx="8">
                  <c:v>170.68626096462128</c:v>
                </c:pt>
                <c:pt idx="9">
                  <c:v>278.36486063222867</c:v>
                </c:pt>
                <c:pt idx="10">
                  <c:v>224.70346029983602</c:v>
                </c:pt>
                <c:pt idx="11">
                  <c:v>220.03205996744333</c:v>
                </c:pt>
                <c:pt idx="12">
                  <c:v>251.08065963505069</c:v>
                </c:pt>
                <c:pt idx="13">
                  <c:v>223.95925930265801</c:v>
                </c:pt>
                <c:pt idx="14">
                  <c:v>292.0378589702654</c:v>
                </c:pt>
                <c:pt idx="15">
                  <c:v>254.45645863787274</c:v>
                </c:pt>
                <c:pt idx="16">
                  <c:v>237.85505830548007</c:v>
                </c:pt>
                <c:pt idx="17">
                  <c:v>220.84365797308743</c:v>
                </c:pt>
                <c:pt idx="18">
                  <c:v>147.06225764069478</c:v>
                </c:pt>
                <c:pt idx="19">
                  <c:v>106.91085730830213</c:v>
                </c:pt>
                <c:pt idx="20">
                  <c:v>89.199456975909484</c:v>
                </c:pt>
                <c:pt idx="21">
                  <c:v>30.178056643516832</c:v>
                </c:pt>
                <c:pt idx="22">
                  <c:v>-16.82334368887582</c:v>
                </c:pt>
                <c:pt idx="23">
                  <c:v>-58.164744021268461</c:v>
                </c:pt>
                <c:pt idx="24">
                  <c:v>-128.54614435366113</c:v>
                </c:pt>
                <c:pt idx="25">
                  <c:v>-91.387544686053786</c:v>
                </c:pt>
                <c:pt idx="26">
                  <c:v>-150.96894501844639</c:v>
                </c:pt>
                <c:pt idx="27">
                  <c:v>-164.16034535083907</c:v>
                </c:pt>
                <c:pt idx="28">
                  <c:v>-188.54174568323171</c:v>
                </c:pt>
                <c:pt idx="29">
                  <c:v>-234.97314601562434</c:v>
                </c:pt>
                <c:pt idx="30">
                  <c:v>-164.72454634801704</c:v>
                </c:pt>
                <c:pt idx="31">
                  <c:v>-172.57594668040966</c:v>
                </c:pt>
                <c:pt idx="32">
                  <c:v>-164.50734701280228</c:v>
                </c:pt>
                <c:pt idx="33">
                  <c:v>-174.13874734519496</c:v>
                </c:pt>
                <c:pt idx="34">
                  <c:v>-204.07014767758761</c:v>
                </c:pt>
                <c:pt idx="35">
                  <c:v>-69.341548009980272</c:v>
                </c:pt>
                <c:pt idx="36">
                  <c:v>-36.85294834237294</c:v>
                </c:pt>
                <c:pt idx="37">
                  <c:v>-0.18434867476554473</c:v>
                </c:pt>
                <c:pt idx="38">
                  <c:v>119.80425099284184</c:v>
                </c:pt>
                <c:pt idx="39">
                  <c:v>192.23285066044912</c:v>
                </c:pt>
                <c:pt idx="40">
                  <c:v>265.62145032805643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04C-42A6-8FF7-2A3FE8164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4507903"/>
        <c:axId val="1119072047"/>
      </c:scatterChart>
      <c:valAx>
        <c:axId val="1544507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9072047"/>
        <c:crosses val="autoZero"/>
        <c:crossBetween val="midCat"/>
      </c:valAx>
      <c:valAx>
        <c:axId val="111907204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450790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5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4</xdr:row>
      <xdr:rowOff>138112</xdr:rowOff>
    </xdr:from>
    <xdr:to>
      <xdr:col>16</xdr:col>
      <xdr:colOff>361950</xdr:colOff>
      <xdr:row>19</xdr:row>
      <xdr:rowOff>23812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707D551-0D97-A49C-D320-3843D4F76E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19050</xdr:colOff>
      <xdr:row>19</xdr:row>
      <xdr:rowOff>61912</xdr:rowOff>
    </xdr:from>
    <xdr:to>
      <xdr:col>16</xdr:col>
      <xdr:colOff>323850</xdr:colOff>
      <xdr:row>33</xdr:row>
      <xdr:rowOff>138112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791B5AE-F1F2-C825-E520-E393D80214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66675</xdr:colOff>
      <xdr:row>8</xdr:row>
      <xdr:rowOff>90486</xdr:rowOff>
    </xdr:from>
    <xdr:to>
      <xdr:col>8</xdr:col>
      <xdr:colOff>542925</xdr:colOff>
      <xdr:row>24</xdr:row>
      <xdr:rowOff>171449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D61B43A-7D4C-43CA-DBD2-4F946BC8C1CB}"/>
            </a:ext>
          </a:extLst>
        </xdr:cNvPr>
        <xdr:cNvSpPr txBox="1"/>
      </xdr:nvSpPr>
      <xdr:spPr>
        <a:xfrm>
          <a:off x="5762625" y="1614486"/>
          <a:ext cx="1600200" cy="3128963"/>
        </a:xfrm>
        <a:prstGeom prst="rect">
          <a:avLst/>
        </a:prstGeom>
        <a:solidFill>
          <a:srgbClr val="CC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/>
            <a:t>The square of the correlation coefficient,</a:t>
          </a:r>
          <a:r>
            <a:rPr lang="en-US" sz="1000" baseline="0"/>
            <a:t> r^2, reports primarily on the quality of your data. If your collected data are smooth, r^2 will approach 1.0. Our value of 0.995 is very good. As you have more scatter, this value will fall to lower numbers. r^2 is primarily about your data;</a:t>
          </a:r>
          <a:r>
            <a:rPr lang="en-US" sz="1000" baseline="0">
              <a:solidFill>
                <a:schemeClr val="accent5">
                  <a:lumMod val="20000"/>
                  <a:lumOff val="80000"/>
                </a:schemeClr>
              </a:solidFill>
            </a:rPr>
            <a:t> </a:t>
          </a:r>
          <a:r>
            <a:rPr lang="en-US" sz="1600" b="1" baseline="0">
              <a:solidFill>
                <a:schemeClr val="accent5">
                  <a:lumMod val="20000"/>
                  <a:lumOff val="80000"/>
                </a:schemeClr>
              </a:solidFill>
            </a:rPr>
            <a:t>the residuals are primarily about your model selection</a:t>
          </a:r>
          <a:r>
            <a:rPr lang="en-US" sz="1000" baseline="0"/>
            <a:t>.</a:t>
          </a:r>
          <a:endParaRPr lang="en-US" sz="10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4</xdr:row>
      <xdr:rowOff>138112</xdr:rowOff>
    </xdr:from>
    <xdr:to>
      <xdr:col>16</xdr:col>
      <xdr:colOff>361950</xdr:colOff>
      <xdr:row>19</xdr:row>
      <xdr:rowOff>23812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DFF6C34-6FE4-4544-A0EA-DEA0B0652A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19050</xdr:colOff>
      <xdr:row>19</xdr:row>
      <xdr:rowOff>61912</xdr:rowOff>
    </xdr:from>
    <xdr:to>
      <xdr:col>16</xdr:col>
      <xdr:colOff>323850</xdr:colOff>
      <xdr:row>33</xdr:row>
      <xdr:rowOff>138112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49ACC03-72B4-4E2A-9407-DDEA4CA99A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1AF74-1E9E-40DF-B3C4-1B3596535CBA}">
  <dimension ref="A1:I42"/>
  <sheetViews>
    <sheetView tabSelected="1" workbookViewId="0"/>
  </sheetViews>
  <sheetFormatPr defaultRowHeight="15" x14ac:dyDescent="0.25"/>
  <cols>
    <col min="4" max="4" width="11.42578125" customWidth="1"/>
    <col min="5" max="5" width="18.140625" customWidth="1"/>
    <col min="6" max="6" width="16.140625" bestFit="1" customWidth="1"/>
    <col min="7" max="7" width="12.28515625" bestFit="1" customWidth="1"/>
    <col min="8" max="8" width="16.85546875" bestFit="1" customWidth="1"/>
  </cols>
  <sheetData>
    <row r="1" spans="1:9" x14ac:dyDescent="0.25">
      <c r="A1" t="s">
        <v>0</v>
      </c>
      <c r="B1" t="s">
        <v>1</v>
      </c>
      <c r="C1" t="s">
        <v>6</v>
      </c>
      <c r="D1" t="s">
        <v>7</v>
      </c>
      <c r="E1" s="2" t="s">
        <v>9</v>
      </c>
      <c r="F1" s="3" t="s">
        <v>11</v>
      </c>
      <c r="G1" s="3" t="s">
        <v>12</v>
      </c>
      <c r="H1" s="1" t="s">
        <v>2</v>
      </c>
      <c r="I1">
        <v>0.14930269254128203</v>
      </c>
    </row>
    <row r="2" spans="1:9" x14ac:dyDescent="0.25">
      <c r="A2">
        <v>-20</v>
      </c>
      <c r="B2">
        <v>-1174.48</v>
      </c>
      <c r="C2">
        <f>$I$1*A2^3+$I$2*A2^2+$I$3*A2+$I$4</f>
        <v>-1174.3066118694253</v>
      </c>
      <c r="D2">
        <f>(B2-C2)^2</f>
        <v>3.0063443824196776E-2</v>
      </c>
      <c r="E2" s="2">
        <f>B2-C2</f>
        <v>-0.1733881305747218</v>
      </c>
      <c r="F2" s="3">
        <f>(C2-AVERAGE($B$2:$B$42))^2</f>
        <v>1332609.5758944498</v>
      </c>
      <c r="G2" s="3">
        <f>(B2-AVERAGE($B$2:$B$42))^2</f>
        <v>1333009.9200002379</v>
      </c>
      <c r="H2" s="1" t="s">
        <v>3</v>
      </c>
      <c r="I2">
        <v>-0.5462520245512904</v>
      </c>
    </row>
    <row r="3" spans="1:9" x14ac:dyDescent="0.25">
      <c r="A3">
        <v>-19</v>
      </c>
      <c r="B3">
        <v>-1032.73</v>
      </c>
      <c r="C3">
        <f t="shared" ref="C3:C42" si="0">$I$1*A3^3+$I$2*A3^2+$I$3*A3+$I$4</f>
        <v>-991.75141295482422</v>
      </c>
      <c r="D3">
        <f t="shared" ref="D3:D42" si="1">(B3-C3)^2</f>
        <v>1679.24459621905</v>
      </c>
      <c r="E3" s="2">
        <f t="shared" ref="E3:E42" si="2">B3-C3</f>
        <v>-40.9785870451758</v>
      </c>
      <c r="F3" s="3">
        <f t="shared" ref="F3:F42" si="3">(C3-AVERAGE($B$2:$B$42))^2</f>
        <v>944457.24333421583</v>
      </c>
      <c r="G3" s="3">
        <f t="shared" ref="G3:G42" si="4">(B3-AVERAGE($B$2:$B$42))^2</f>
        <v>1025785.0842075552</v>
      </c>
      <c r="H3" s="1" t="s">
        <v>4</v>
      </c>
      <c r="I3">
        <v>-9.1030022325020408</v>
      </c>
    </row>
    <row r="4" spans="1:9" x14ac:dyDescent="0.25">
      <c r="A4">
        <v>-18</v>
      </c>
      <c r="B4">
        <v>-797.45</v>
      </c>
      <c r="C4">
        <f t="shared" si="0"/>
        <v>-827.30922503903207</v>
      </c>
      <c r="D4">
        <f t="shared" si="1"/>
        <v>891.57331993155708</v>
      </c>
      <c r="E4" s="2">
        <f t="shared" si="2"/>
        <v>29.859225039032026</v>
      </c>
      <c r="F4" s="3">
        <f t="shared" si="3"/>
        <v>651878.14840617171</v>
      </c>
      <c r="G4" s="3">
        <f t="shared" si="4"/>
        <v>604553.65946609178</v>
      </c>
      <c r="H4" s="1" t="s">
        <v>5</v>
      </c>
      <c r="I4">
        <v>56.555693631306156</v>
      </c>
    </row>
    <row r="5" spans="1:9" x14ac:dyDescent="0.25">
      <c r="A5">
        <v>-17</v>
      </c>
      <c r="B5">
        <v>-660.59</v>
      </c>
      <c r="C5">
        <f t="shared" si="0"/>
        <v>-680.08423196680064</v>
      </c>
      <c r="D5">
        <f t="shared" si="1"/>
        <v>380.02507997543086</v>
      </c>
      <c r="E5" s="2">
        <f t="shared" si="2"/>
        <v>19.494231966800612</v>
      </c>
      <c r="F5" s="3">
        <f t="shared" si="3"/>
        <v>435817.4572312191</v>
      </c>
      <c r="G5" s="3">
        <f t="shared" si="4"/>
        <v>410458.67394414049</v>
      </c>
    </row>
    <row r="6" spans="1:9" x14ac:dyDescent="0.25">
      <c r="A6">
        <v>-16</v>
      </c>
      <c r="B6">
        <v>-544.74</v>
      </c>
      <c r="C6">
        <f t="shared" si="0"/>
        <v>-549.18061758288263</v>
      </c>
      <c r="D6">
        <f t="shared" si="1"/>
        <v>19.719084517406316</v>
      </c>
      <c r="E6" s="2">
        <f t="shared" si="2"/>
        <v>4.4406175828826235</v>
      </c>
      <c r="F6" s="3">
        <f t="shared" si="3"/>
        <v>280117.31767627434</v>
      </c>
      <c r="G6" s="3">
        <f t="shared" si="4"/>
        <v>275436.54441975022</v>
      </c>
      <c r="H6" s="1" t="s">
        <v>8</v>
      </c>
      <c r="I6">
        <f>SUM(D2:D42)</f>
        <v>31619.247496487373</v>
      </c>
    </row>
    <row r="7" spans="1:9" x14ac:dyDescent="0.25">
      <c r="A7">
        <v>-15</v>
      </c>
      <c r="B7">
        <v>-439.8</v>
      </c>
      <c r="C7">
        <f t="shared" si="0"/>
        <v>-433.70256573203045</v>
      </c>
      <c r="D7">
        <f t="shared" si="1"/>
        <v>37.178704652209497</v>
      </c>
      <c r="E7" s="2">
        <f t="shared" si="2"/>
        <v>-6.097434267969561</v>
      </c>
      <c r="F7" s="3">
        <f t="shared" si="3"/>
        <v>171216.41539432807</v>
      </c>
      <c r="G7" s="3">
        <f t="shared" si="4"/>
        <v>176299.62403926233</v>
      </c>
      <c r="H7" s="4" t="s">
        <v>13</v>
      </c>
      <c r="I7" s="3">
        <f>SUM(F2:F42)/SUM(G2:G42)</f>
        <v>0.99507222774166182</v>
      </c>
    </row>
    <row r="8" spans="1:9" x14ac:dyDescent="0.25">
      <c r="A8">
        <v>-14</v>
      </c>
      <c r="B8">
        <v>-322.92</v>
      </c>
      <c r="C8">
        <f t="shared" si="0"/>
        <v>-332.75426025899606</v>
      </c>
      <c r="D8">
        <f t="shared" si="1"/>
        <v>96.712674841668843</v>
      </c>
      <c r="E8" s="2">
        <f t="shared" si="2"/>
        <v>9.8342602589960393</v>
      </c>
      <c r="F8" s="3">
        <f t="shared" si="3"/>
        <v>97865.57959618757</v>
      </c>
      <c r="G8" s="3">
        <f t="shared" si="4"/>
        <v>91809.295609994049</v>
      </c>
    </row>
    <row r="9" spans="1:9" x14ac:dyDescent="0.25">
      <c r="A9">
        <v>-13</v>
      </c>
      <c r="B9">
        <v>-252.58</v>
      </c>
      <c r="C9">
        <f t="shared" si="0"/>
        <v>-245.43988500853203</v>
      </c>
      <c r="D9">
        <f t="shared" si="1"/>
        <v>50.981242091385823</v>
      </c>
      <c r="E9" s="2">
        <f t="shared" si="2"/>
        <v>-7.140114991467982</v>
      </c>
      <c r="F9" s="3">
        <f t="shared" si="3"/>
        <v>50859.438553899461</v>
      </c>
      <c r="G9" s="3">
        <f t="shared" si="4"/>
        <v>54130.902585603821</v>
      </c>
    </row>
    <row r="10" spans="1:9" x14ac:dyDescent="0.25">
      <c r="A10">
        <v>-12</v>
      </c>
      <c r="B10">
        <v>-191.13</v>
      </c>
      <c r="C10">
        <f t="shared" si="0"/>
        <v>-170.8636238253905</v>
      </c>
      <c r="D10">
        <f t="shared" si="1"/>
        <v>410.72600325077923</v>
      </c>
      <c r="E10" s="2">
        <f t="shared" si="2"/>
        <v>-20.266376174609491</v>
      </c>
      <c r="F10" s="3">
        <f t="shared" si="3"/>
        <v>22784.124835850969</v>
      </c>
      <c r="G10" s="3">
        <f t="shared" si="4"/>
        <v>29313.031134384288</v>
      </c>
    </row>
    <row r="11" spans="1:9" x14ac:dyDescent="0.25">
      <c r="A11">
        <v>-11</v>
      </c>
      <c r="B11">
        <v>-54.96</v>
      </c>
      <c r="C11">
        <f t="shared" si="0"/>
        <v>-108.12966055432389</v>
      </c>
      <c r="D11">
        <f t="shared" si="1"/>
        <v>2827.0128034620257</v>
      </c>
      <c r="E11" s="2">
        <f t="shared" si="2"/>
        <v>53.16966055432389</v>
      </c>
      <c r="F11" s="3">
        <f t="shared" si="3"/>
        <v>7781.0302735524165</v>
      </c>
      <c r="G11" s="3">
        <f t="shared" si="4"/>
        <v>1227.8357856038072</v>
      </c>
    </row>
    <row r="12" spans="1:9" x14ac:dyDescent="0.25">
      <c r="A12">
        <v>-10</v>
      </c>
      <c r="B12">
        <v>-80.13</v>
      </c>
      <c r="C12">
        <f t="shared" si="0"/>
        <v>-56.342179040084488</v>
      </c>
      <c r="D12">
        <f t="shared" si="1"/>
        <v>565.86042602099553</v>
      </c>
      <c r="E12" s="2">
        <f t="shared" si="2"/>
        <v>-23.787820959915507</v>
      </c>
      <c r="F12" s="3">
        <f t="shared" si="3"/>
        <v>1326.6106600991332</v>
      </c>
      <c r="G12" s="3">
        <f t="shared" si="4"/>
        <v>3625.3028417013675</v>
      </c>
    </row>
    <row r="13" spans="1:9" x14ac:dyDescent="0.25">
      <c r="A13">
        <v>-9</v>
      </c>
      <c r="B13">
        <v>-56.31</v>
      </c>
      <c r="C13">
        <f t="shared" si="0"/>
        <v>-14.60536312742461</v>
      </c>
      <c r="D13">
        <f t="shared" si="1"/>
        <v>1739.2767366733749</v>
      </c>
      <c r="E13" s="2">
        <f t="shared" si="2"/>
        <v>-41.704636872575392</v>
      </c>
      <c r="F13" s="3">
        <f t="shared" si="3"/>
        <v>28.240180313708542</v>
      </c>
      <c r="G13" s="3">
        <f t="shared" si="4"/>
        <v>1324.267602676978</v>
      </c>
    </row>
    <row r="14" spans="1:9" x14ac:dyDescent="0.25">
      <c r="A14">
        <v>-8</v>
      </c>
      <c r="B14">
        <v>3.23</v>
      </c>
      <c r="C14">
        <f t="shared" si="0"/>
        <v>17.976603338903502</v>
      </c>
      <c r="D14">
        <f t="shared" si="1"/>
        <v>217.4623100349599</v>
      </c>
      <c r="E14" s="2">
        <f t="shared" si="2"/>
        <v>-14.746603338903501</v>
      </c>
      <c r="F14" s="3">
        <f t="shared" si="3"/>
        <v>1436.1155725682054</v>
      </c>
      <c r="G14" s="3">
        <f t="shared" si="4"/>
        <v>535.89991487210011</v>
      </c>
    </row>
    <row r="15" spans="1:9" x14ac:dyDescent="0.25">
      <c r="A15">
        <v>-7</v>
      </c>
      <c r="B15">
        <v>4.5999999999999996</v>
      </c>
      <c r="C15">
        <f t="shared" si="0"/>
        <v>42.299536514147469</v>
      </c>
      <c r="D15">
        <f t="shared" si="1"/>
        <v>1421.2550533815381</v>
      </c>
      <c r="E15" s="2">
        <f t="shared" si="2"/>
        <v>-37.699536514147468</v>
      </c>
      <c r="F15" s="3">
        <f t="shared" si="3"/>
        <v>3871.210022286441</v>
      </c>
      <c r="G15" s="3">
        <f t="shared" si="4"/>
        <v>601.2064782867343</v>
      </c>
    </row>
    <row r="16" spans="1:9" x14ac:dyDescent="0.25">
      <c r="A16">
        <v>-6</v>
      </c>
      <c r="B16">
        <v>101.17</v>
      </c>
      <c r="C16">
        <f t="shared" si="0"/>
        <v>59.259252553555022</v>
      </c>
      <c r="D16">
        <f t="shared" si="1"/>
        <v>1756.5107515196944</v>
      </c>
      <c r="E16" s="2">
        <f t="shared" si="2"/>
        <v>41.910747446444979</v>
      </c>
      <c r="F16" s="3">
        <f t="shared" si="3"/>
        <v>6269.2767871263304</v>
      </c>
      <c r="G16" s="3">
        <f t="shared" si="4"/>
        <v>14662.669963652588</v>
      </c>
    </row>
    <row r="17" spans="1:7" x14ac:dyDescent="0.25">
      <c r="A17">
        <v>-5</v>
      </c>
      <c r="B17">
        <v>92.08</v>
      </c>
      <c r="C17">
        <f t="shared" si="0"/>
        <v>69.751567612373847</v>
      </c>
      <c r="D17">
        <f t="shared" si="1"/>
        <v>498.55889288879246</v>
      </c>
      <c r="E17" s="2">
        <f t="shared" si="2"/>
        <v>22.328432387626151</v>
      </c>
      <c r="F17" s="3">
        <f t="shared" si="3"/>
        <v>8040.9025538422811</v>
      </c>
      <c r="G17" s="3">
        <f t="shared" si="4"/>
        <v>12543.89073194527</v>
      </c>
    </row>
    <row r="18" spans="1:7" x14ac:dyDescent="0.25">
      <c r="A18">
        <v>-4</v>
      </c>
      <c r="B18">
        <v>103.97</v>
      </c>
      <c r="C18">
        <f t="shared" si="0"/>
        <v>74.672297845851631</v>
      </c>
      <c r="D18">
        <f t="shared" si="1"/>
        <v>858.35535151318993</v>
      </c>
      <c r="E18" s="2">
        <f t="shared" si="2"/>
        <v>29.297702154148368</v>
      </c>
      <c r="F18" s="3">
        <f t="shared" si="3"/>
        <v>8947.6105268276315</v>
      </c>
      <c r="G18" s="3">
        <f t="shared" si="4"/>
        <v>15348.611231945271</v>
      </c>
    </row>
    <row r="19" spans="1:7" x14ac:dyDescent="0.25">
      <c r="A19">
        <v>-3</v>
      </c>
      <c r="B19">
        <v>115.45</v>
      </c>
      <c r="C19">
        <f t="shared" si="0"/>
        <v>74.917259409236038</v>
      </c>
      <c r="D19">
        <f t="shared" si="1"/>
        <v>1642.9030597981646</v>
      </c>
      <c r="E19" s="2">
        <f t="shared" si="2"/>
        <v>40.532740590763964</v>
      </c>
      <c r="F19" s="3">
        <f t="shared" si="3"/>
        <v>8994.0132483371617</v>
      </c>
      <c r="G19" s="3">
        <f t="shared" si="4"/>
        <v>18324.90483194527</v>
      </c>
    </row>
    <row r="20" spans="1:7" x14ac:dyDescent="0.25">
      <c r="A20">
        <v>-2</v>
      </c>
      <c r="B20">
        <v>70.16</v>
      </c>
      <c r="C20">
        <f t="shared" si="0"/>
        <v>71.382268457774813</v>
      </c>
      <c r="D20">
        <f t="shared" si="1"/>
        <v>1.4939401828712293</v>
      </c>
      <c r="E20" s="2">
        <f t="shared" si="2"/>
        <v>-1.2222684577748169</v>
      </c>
      <c r="F20" s="3">
        <f t="shared" si="3"/>
        <v>8336.0151503896741</v>
      </c>
      <c r="G20" s="3">
        <f t="shared" si="4"/>
        <v>8114.3185173111242</v>
      </c>
    </row>
    <row r="21" spans="1:7" x14ac:dyDescent="0.25">
      <c r="A21">
        <v>-1</v>
      </c>
      <c r="B21">
        <v>58.5</v>
      </c>
      <c r="C21">
        <f t="shared" si="0"/>
        <v>64.963141146715628</v>
      </c>
      <c r="D21">
        <f t="shared" si="1"/>
        <v>41.772193482368607</v>
      </c>
      <c r="E21" s="2">
        <f t="shared" si="2"/>
        <v>-6.4631411467156283</v>
      </c>
      <c r="F21" s="3">
        <f t="shared" si="3"/>
        <v>7205.0648383505704</v>
      </c>
      <c r="G21" s="3">
        <f t="shared" si="4"/>
        <v>6149.6198929208804</v>
      </c>
    </row>
    <row r="22" spans="1:7" x14ac:dyDescent="0.25">
      <c r="A22">
        <v>0</v>
      </c>
      <c r="B22">
        <v>69.28</v>
      </c>
      <c r="C22">
        <f t="shared" si="0"/>
        <v>56.555693631306156</v>
      </c>
      <c r="D22">
        <f t="shared" si="1"/>
        <v>161.90797256438276</v>
      </c>
      <c r="E22" s="2">
        <f t="shared" si="2"/>
        <v>12.724306368693846</v>
      </c>
      <c r="F22" s="3">
        <f t="shared" si="3"/>
        <v>5848.4571061945435</v>
      </c>
      <c r="G22" s="3">
        <f t="shared" si="4"/>
        <v>7956.5529758477105</v>
      </c>
    </row>
    <row r="23" spans="1:7" x14ac:dyDescent="0.25">
      <c r="A23">
        <v>1</v>
      </c>
      <c r="B23">
        <v>38.75</v>
      </c>
      <c r="C23">
        <f t="shared" si="0"/>
        <v>47.05574206679411</v>
      </c>
      <c r="D23">
        <f t="shared" si="1"/>
        <v>68.985351280113292</v>
      </c>
      <c r="E23" s="2">
        <f t="shared" si="2"/>
        <v>-8.3057420667941102</v>
      </c>
      <c r="F23" s="3">
        <f t="shared" si="3"/>
        <v>4485.6846834483058</v>
      </c>
      <c r="G23" s="3">
        <f t="shared" si="4"/>
        <v>3442.1116612135638</v>
      </c>
    </row>
    <row r="24" spans="1:7" x14ac:dyDescent="0.25">
      <c r="A24">
        <v>2</v>
      </c>
      <c r="B24">
        <v>20.239999999999998</v>
      </c>
      <c r="C24">
        <f t="shared" si="0"/>
        <v>37.359102608427165</v>
      </c>
      <c r="D24">
        <f t="shared" si="1"/>
        <v>293.06367411785783</v>
      </c>
      <c r="E24" s="2">
        <f t="shared" si="2"/>
        <v>-17.119102608427166</v>
      </c>
      <c r="F24" s="3">
        <f t="shared" si="3"/>
        <v>3280.839713813356</v>
      </c>
      <c r="G24" s="3">
        <f t="shared" si="4"/>
        <v>1612.7864197501485</v>
      </c>
    </row>
    <row r="25" spans="1:7" x14ac:dyDescent="0.25">
      <c r="A25">
        <v>3</v>
      </c>
      <c r="B25">
        <v>7.39</v>
      </c>
      <c r="C25">
        <f t="shared" si="0"/>
        <v>28.361591411453034</v>
      </c>
      <c r="D25">
        <f t="shared" si="1"/>
        <v>439.80764632893062</v>
      </c>
      <c r="E25" s="2">
        <f t="shared" si="2"/>
        <v>-20.971591411453034</v>
      </c>
      <c r="F25" s="3">
        <f t="shared" si="3"/>
        <v>2331.0649654688282</v>
      </c>
      <c r="G25" s="3">
        <f t="shared" si="4"/>
        <v>745.80945633551471</v>
      </c>
    </row>
    <row r="26" spans="1:7" x14ac:dyDescent="0.25">
      <c r="A26">
        <v>4</v>
      </c>
      <c r="B26">
        <v>-34.5</v>
      </c>
      <c r="C26">
        <f t="shared" si="0"/>
        <v>20.959024631119398</v>
      </c>
      <c r="D26">
        <f t="shared" si="1"/>
        <v>3075.703413035108</v>
      </c>
      <c r="E26" s="2">
        <f t="shared" si="2"/>
        <v>-55.459024631119398</v>
      </c>
      <c r="F26" s="3">
        <f t="shared" si="3"/>
        <v>1671.0547730543703</v>
      </c>
      <c r="G26" s="3">
        <f t="shared" si="4"/>
        <v>212.59062462819745</v>
      </c>
    </row>
    <row r="27" spans="1:7" x14ac:dyDescent="0.25">
      <c r="A27">
        <v>5</v>
      </c>
      <c r="B27">
        <v>31.15</v>
      </c>
      <c r="C27">
        <f t="shared" si="0"/>
        <v>16.047218422673943</v>
      </c>
      <c r="D27">
        <f t="shared" si="1"/>
        <v>228.09401137241929</v>
      </c>
      <c r="E27" s="2">
        <f t="shared" si="2"/>
        <v>15.102781577326056</v>
      </c>
      <c r="F27" s="3">
        <f t="shared" si="3"/>
        <v>1293.6057113330967</v>
      </c>
      <c r="G27" s="3">
        <f t="shared" si="4"/>
        <v>2608.0950758477097</v>
      </c>
    </row>
    <row r="28" spans="1:7" x14ac:dyDescent="0.25">
      <c r="A28">
        <v>6</v>
      </c>
      <c r="B28">
        <v>0.06</v>
      </c>
      <c r="C28">
        <f t="shared" si="0"/>
        <v>14.521988941364377</v>
      </c>
      <c r="D28">
        <f t="shared" si="1"/>
        <v>209.14912414014552</v>
      </c>
      <c r="E28" s="2">
        <f t="shared" si="2"/>
        <v>-14.461988941364377</v>
      </c>
      <c r="F28" s="3">
        <f t="shared" si="3"/>
        <v>1186.2170005345893</v>
      </c>
      <c r="G28" s="3">
        <f t="shared" si="4"/>
        <v>399.18090755502681</v>
      </c>
    </row>
    <row r="29" spans="1:7" x14ac:dyDescent="0.25">
      <c r="A29">
        <v>7</v>
      </c>
      <c r="B29">
        <v>15.36</v>
      </c>
      <c r="C29">
        <f t="shared" si="0"/>
        <v>17.27915234243838</v>
      </c>
      <c r="D29">
        <f t="shared" si="1"/>
        <v>3.6831457134867223</v>
      </c>
      <c r="E29" s="2">
        <f t="shared" si="2"/>
        <v>-1.9191523424383803</v>
      </c>
      <c r="F29" s="3">
        <f t="shared" si="3"/>
        <v>1383.7406433779488</v>
      </c>
      <c r="G29" s="3">
        <f t="shared" si="4"/>
        <v>1244.6439807257586</v>
      </c>
    </row>
    <row r="30" spans="1:7" x14ac:dyDescent="0.25">
      <c r="A30">
        <v>8</v>
      </c>
      <c r="B30">
        <v>19.47</v>
      </c>
      <c r="C30">
        <f t="shared" si="0"/>
        <v>25.214524781143645</v>
      </c>
      <c r="D30">
        <f t="shared" si="1"/>
        <v>32.999564961173455</v>
      </c>
      <c r="E30" s="2">
        <f t="shared" si="2"/>
        <v>-5.744524781143646</v>
      </c>
      <c r="F30" s="3">
        <f t="shared" si="3"/>
        <v>2037.0812937749104</v>
      </c>
      <c r="G30" s="3">
        <f t="shared" si="4"/>
        <v>1551.533670969661</v>
      </c>
    </row>
    <row r="31" spans="1:7" x14ac:dyDescent="0.25">
      <c r="A31">
        <v>9</v>
      </c>
      <c r="B31">
        <v>1.53</v>
      </c>
      <c r="C31">
        <f t="shared" si="0"/>
        <v>39.223922412727873</v>
      </c>
      <c r="D31">
        <f t="shared" si="1"/>
        <v>1420.8317868567485</v>
      </c>
      <c r="E31" s="2">
        <f t="shared" si="2"/>
        <v>-37.693922412727872</v>
      </c>
      <c r="F31" s="3">
        <f t="shared" si="3"/>
        <v>3497.9458572130084</v>
      </c>
      <c r="G31" s="3">
        <f t="shared" si="4"/>
        <v>460.08157340868547</v>
      </c>
    </row>
    <row r="32" spans="1:7" x14ac:dyDescent="0.25">
      <c r="A32">
        <v>10</v>
      </c>
      <c r="B32">
        <v>100.27</v>
      </c>
      <c r="C32">
        <f t="shared" si="0"/>
        <v>60.20316139243873</v>
      </c>
      <c r="D32">
        <f t="shared" si="1"/>
        <v>1605.351556004362</v>
      </c>
      <c r="E32" s="2">
        <f t="shared" si="2"/>
        <v>40.066838607561266</v>
      </c>
      <c r="F32" s="3">
        <f t="shared" si="3"/>
        <v>6419.6428228187942</v>
      </c>
      <c r="G32" s="3">
        <f t="shared" si="4"/>
        <v>14445.518841701367</v>
      </c>
    </row>
    <row r="33" spans="1:7" x14ac:dyDescent="0.25">
      <c r="A33">
        <v>11</v>
      </c>
      <c r="B33">
        <v>120.91</v>
      </c>
      <c r="C33">
        <f t="shared" si="0"/>
        <v>89.048057875523966</v>
      </c>
      <c r="D33">
        <f t="shared" si="1"/>
        <v>1015.1833559434601</v>
      </c>
      <c r="E33" s="2">
        <f t="shared" si="2"/>
        <v>31.86194212447603</v>
      </c>
      <c r="F33" s="3">
        <f t="shared" si="3"/>
        <v>11873.931327101129</v>
      </c>
      <c r="G33" s="3">
        <f t="shared" si="4"/>
        <v>19832.951505115998</v>
      </c>
    </row>
    <row r="34" spans="1:7" x14ac:dyDescent="0.25">
      <c r="A34">
        <v>12</v>
      </c>
      <c r="B34">
        <v>157.47</v>
      </c>
      <c r="C34">
        <f t="shared" si="0"/>
        <v>126.6544280172312</v>
      </c>
      <c r="D34">
        <f t="shared" si="1"/>
        <v>949.59947662520551</v>
      </c>
      <c r="E34" s="2">
        <f t="shared" si="2"/>
        <v>30.815571982768802</v>
      </c>
      <c r="F34" s="3">
        <f t="shared" si="3"/>
        <v>21483.919949374471</v>
      </c>
      <c r="G34" s="3">
        <f t="shared" si="4"/>
        <v>31467.039036823317</v>
      </c>
    </row>
    <row r="35" spans="1:7" x14ac:dyDescent="0.25">
      <c r="A35">
        <v>13</v>
      </c>
      <c r="B35">
        <v>176.33</v>
      </c>
      <c r="C35">
        <f t="shared" si="0"/>
        <v>173.91808797280822</v>
      </c>
      <c r="D35">
        <f t="shared" si="1"/>
        <v>5.8173196269124068</v>
      </c>
      <c r="E35" s="2">
        <f t="shared" si="2"/>
        <v>2.4119120271917893</v>
      </c>
      <c r="F35" s="3">
        <f t="shared" si="3"/>
        <v>37573.015238862368</v>
      </c>
      <c r="G35" s="3">
        <f t="shared" si="4"/>
        <v>38513.871036823322</v>
      </c>
    </row>
    <row r="36" spans="1:7" x14ac:dyDescent="0.25">
      <c r="A36">
        <v>14</v>
      </c>
      <c r="B36">
        <v>174.89</v>
      </c>
      <c r="C36">
        <f t="shared" si="0"/>
        <v>231.73485389750255</v>
      </c>
      <c r="D36">
        <f t="shared" si="1"/>
        <v>3231.3374146284118</v>
      </c>
      <c r="E36" s="2">
        <f t="shared" si="2"/>
        <v>-56.84485389750256</v>
      </c>
      <c r="F36" s="3">
        <f t="shared" si="3"/>
        <v>63329.919973480683</v>
      </c>
      <c r="G36" s="3">
        <f t="shared" si="4"/>
        <v>37950.746041701372</v>
      </c>
    </row>
    <row r="37" spans="1:7" x14ac:dyDescent="0.25">
      <c r="A37">
        <v>15</v>
      </c>
      <c r="B37">
        <v>338.11</v>
      </c>
      <c r="C37">
        <f t="shared" si="0"/>
        <v>301.00054194656207</v>
      </c>
      <c r="D37">
        <f t="shared" si="1"/>
        <v>1377.1118770198705</v>
      </c>
      <c r="E37" s="2">
        <f t="shared" si="2"/>
        <v>37.109458053437947</v>
      </c>
      <c r="F37" s="3">
        <f t="shared" si="3"/>
        <v>102989.68115030142</v>
      </c>
      <c r="G37" s="3">
        <f t="shared" si="4"/>
        <v>128185.13160267699</v>
      </c>
    </row>
    <row r="38" spans="1:7" x14ac:dyDescent="0.25">
      <c r="A38">
        <v>16</v>
      </c>
      <c r="B38">
        <v>399.09</v>
      </c>
      <c r="C38">
        <f t="shared" si="0"/>
        <v>382.61096827523437</v>
      </c>
      <c r="D38">
        <f t="shared" si="1"/>
        <v>271.55848658583125</v>
      </c>
      <c r="E38" s="2">
        <f t="shared" si="2"/>
        <v>16.479031724765605</v>
      </c>
      <c r="F38" s="3">
        <f t="shared" si="3"/>
        <v>162030.78770769591</v>
      </c>
      <c r="G38" s="3">
        <f t="shared" si="4"/>
        <v>175568.97130999406</v>
      </c>
    </row>
    <row r="39" spans="1:7" x14ac:dyDescent="0.25">
      <c r="A39">
        <v>17</v>
      </c>
      <c r="B39">
        <v>464.25</v>
      </c>
      <c r="C39">
        <f t="shared" si="0"/>
        <v>477.46194903876716</v>
      </c>
      <c r="D39">
        <f t="shared" si="1"/>
        <v>174.55559740298045</v>
      </c>
      <c r="E39" s="2">
        <f t="shared" si="2"/>
        <v>-13.211949038767159</v>
      </c>
      <c r="F39" s="3">
        <f t="shared" si="3"/>
        <v>247388.31797915875</v>
      </c>
      <c r="G39" s="3">
        <f t="shared" si="4"/>
        <v>234420.11653926235</v>
      </c>
    </row>
    <row r="40" spans="1:7" x14ac:dyDescent="0.25">
      <c r="A40">
        <v>18</v>
      </c>
      <c r="B40">
        <v>612.73</v>
      </c>
      <c r="C40">
        <f t="shared" si="0"/>
        <v>586.44930039240808</v>
      </c>
      <c r="D40">
        <f t="shared" si="1"/>
        <v>690.67517186448322</v>
      </c>
      <c r="E40" s="2">
        <f t="shared" si="2"/>
        <v>26.280699607591941</v>
      </c>
      <c r="F40" s="3">
        <f t="shared" si="3"/>
        <v>367683.13687881106</v>
      </c>
      <c r="G40" s="3">
        <f t="shared" si="4"/>
        <v>400245.40528072574</v>
      </c>
    </row>
    <row r="41" spans="1:7" x14ac:dyDescent="0.25">
      <c r="A41">
        <v>19</v>
      </c>
      <c r="B41">
        <v>713.65</v>
      </c>
      <c r="C41">
        <f t="shared" si="0"/>
        <v>710.46883849140499</v>
      </c>
      <c r="D41">
        <f t="shared" si="1"/>
        <v>10.119788543766305</v>
      </c>
      <c r="E41" s="2">
        <f t="shared" si="2"/>
        <v>3.1811615085949825</v>
      </c>
      <c r="F41" s="3">
        <f t="shared" si="3"/>
        <v>533467.14281858504</v>
      </c>
      <c r="G41" s="3">
        <f t="shared" si="4"/>
        <v>538124.22922218905</v>
      </c>
    </row>
    <row r="42" spans="1:7" x14ac:dyDescent="0.25">
      <c r="A42">
        <v>20</v>
      </c>
      <c r="B42">
        <v>815.53</v>
      </c>
      <c r="C42">
        <f t="shared" si="0"/>
        <v>850.41637949100527</v>
      </c>
      <c r="D42">
        <f t="shared" si="1"/>
        <v>1217.0594739904352</v>
      </c>
      <c r="E42" s="2">
        <f t="shared" si="2"/>
        <v>-34.8863794910053</v>
      </c>
      <c r="F42" s="3">
        <f t="shared" si="3"/>
        <v>757484.56435708608</v>
      </c>
      <c r="G42" s="3">
        <f t="shared" si="4"/>
        <v>697975.88742706715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B32D4-E2A8-4075-A6C7-BACFDB78BFFA}">
  <sheetPr>
    <tabColor rgb="FFC00000"/>
  </sheetPr>
  <dimension ref="A1:I42"/>
  <sheetViews>
    <sheetView workbookViewId="0">
      <selection activeCell="I6" sqref="I6"/>
    </sheetView>
  </sheetViews>
  <sheetFormatPr defaultRowHeight="15" x14ac:dyDescent="0.25"/>
  <cols>
    <col min="4" max="4" width="11.42578125" customWidth="1"/>
    <col min="5" max="5" width="18.140625" customWidth="1"/>
  </cols>
  <sheetData>
    <row r="1" spans="1:9" x14ac:dyDescent="0.25">
      <c r="A1" t="s">
        <v>0</v>
      </c>
      <c r="B1" t="s">
        <v>1</v>
      </c>
      <c r="C1" t="s">
        <v>6</v>
      </c>
      <c r="D1" t="s">
        <v>7</v>
      </c>
      <c r="E1" s="2" t="s">
        <v>9</v>
      </c>
      <c r="H1" s="1" t="s">
        <v>10</v>
      </c>
      <c r="I1">
        <v>28.491400332392651</v>
      </c>
    </row>
    <row r="2" spans="1:9" x14ac:dyDescent="0.25">
      <c r="A2">
        <v>-20</v>
      </c>
      <c r="B2">
        <v>-1174.48</v>
      </c>
      <c r="C2">
        <f>$I$1*A2+$I$2</f>
        <v>-589.74746362376254</v>
      </c>
      <c r="D2">
        <f>(B2-C2)^2</f>
        <v>341912.1390969879</v>
      </c>
      <c r="E2" s="2">
        <f>B2-C2</f>
        <v>-584.73253637623748</v>
      </c>
      <c r="H2" s="1" t="s">
        <v>3</v>
      </c>
      <c r="I2">
        <v>-19.919456975909483</v>
      </c>
    </row>
    <row r="3" spans="1:9" x14ac:dyDescent="0.25">
      <c r="A3">
        <v>-19</v>
      </c>
      <c r="B3">
        <v>-1032.73</v>
      </c>
      <c r="C3">
        <f t="shared" ref="C3:C42" si="0">$I$1*A3+$I$2</f>
        <v>-561.25606329136986</v>
      </c>
      <c r="D3">
        <f t="shared" ref="D3:D42" si="1">(B3-C3)^2</f>
        <v>222287.67299553339</v>
      </c>
      <c r="E3" s="2">
        <f t="shared" ref="E3:E42" si="2">B3-C3</f>
        <v>-471.47393670863016</v>
      </c>
      <c r="H3" s="1"/>
    </row>
    <row r="4" spans="1:9" x14ac:dyDescent="0.25">
      <c r="A4">
        <v>-18</v>
      </c>
      <c r="B4">
        <v>-797.45</v>
      </c>
      <c r="C4">
        <f t="shared" si="0"/>
        <v>-532.76466295897717</v>
      </c>
      <c r="D4">
        <f t="shared" si="1"/>
        <v>70058.327644519872</v>
      </c>
      <c r="E4" s="2">
        <f t="shared" si="2"/>
        <v>-264.68533704102288</v>
      </c>
      <c r="H4" s="1"/>
    </row>
    <row r="5" spans="1:9" x14ac:dyDescent="0.25">
      <c r="A5">
        <v>-17</v>
      </c>
      <c r="B5">
        <v>-660.59</v>
      </c>
      <c r="C5">
        <f t="shared" si="0"/>
        <v>-504.27326262658454</v>
      </c>
      <c r="D5">
        <f t="shared" si="1"/>
        <v>24434.922383069352</v>
      </c>
      <c r="E5" s="2">
        <f t="shared" si="2"/>
        <v>-156.31673737341549</v>
      </c>
    </row>
    <row r="6" spans="1:9" x14ac:dyDescent="0.25">
      <c r="A6">
        <v>-16</v>
      </c>
      <c r="B6">
        <v>-544.74</v>
      </c>
      <c r="C6">
        <f t="shared" si="0"/>
        <v>-475.78186229419191</v>
      </c>
      <c r="D6">
        <f t="shared" si="1"/>
        <v>4755.2247558531926</v>
      </c>
      <c r="E6" s="2">
        <f t="shared" si="2"/>
        <v>-68.958137705808099</v>
      </c>
      <c r="H6" s="1" t="s">
        <v>8</v>
      </c>
      <c r="I6">
        <f>SUM(D2:D42)</f>
        <v>1760716.0431007596</v>
      </c>
    </row>
    <row r="7" spans="1:9" x14ac:dyDescent="0.25">
      <c r="A7">
        <v>-15</v>
      </c>
      <c r="B7">
        <v>-439.8</v>
      </c>
      <c r="C7">
        <f t="shared" si="0"/>
        <v>-447.29046196179928</v>
      </c>
      <c r="D7">
        <f t="shared" si="1"/>
        <v>56.107020401161762</v>
      </c>
      <c r="E7" s="2">
        <f t="shared" si="2"/>
        <v>7.4904619617992694</v>
      </c>
    </row>
    <row r="8" spans="1:9" x14ac:dyDescent="0.25">
      <c r="A8">
        <v>-14</v>
      </c>
      <c r="B8">
        <v>-322.92</v>
      </c>
      <c r="C8">
        <f t="shared" si="0"/>
        <v>-418.79906162940659</v>
      </c>
      <c r="D8">
        <f t="shared" si="1"/>
        <v>9192.7944589355448</v>
      </c>
      <c r="E8" s="2">
        <f t="shared" si="2"/>
        <v>95.879061629406579</v>
      </c>
    </row>
    <row r="9" spans="1:9" x14ac:dyDescent="0.25">
      <c r="A9">
        <v>-13</v>
      </c>
      <c r="B9">
        <v>-252.58</v>
      </c>
      <c r="C9">
        <f t="shared" si="0"/>
        <v>-390.30766129701396</v>
      </c>
      <c r="D9">
        <f t="shared" si="1"/>
        <v>18968.908686344996</v>
      </c>
      <c r="E9" s="2">
        <f t="shared" si="2"/>
        <v>137.72766129701395</v>
      </c>
    </row>
    <row r="10" spans="1:9" x14ac:dyDescent="0.25">
      <c r="A10">
        <v>-12</v>
      </c>
      <c r="B10">
        <v>-191.13</v>
      </c>
      <c r="C10">
        <f t="shared" si="0"/>
        <v>-361.81626096462128</v>
      </c>
      <c r="D10">
        <f t="shared" si="1"/>
        <v>29133.799682082798</v>
      </c>
      <c r="E10" s="2">
        <f t="shared" si="2"/>
        <v>170.68626096462128</v>
      </c>
    </row>
    <row r="11" spans="1:9" x14ac:dyDescent="0.25">
      <c r="A11">
        <v>-11</v>
      </c>
      <c r="B11">
        <v>-54.96</v>
      </c>
      <c r="C11">
        <f t="shared" si="0"/>
        <v>-333.32486063222865</v>
      </c>
      <c r="D11">
        <f t="shared" si="1"/>
        <v>77486.995634800085</v>
      </c>
      <c r="E11" s="2">
        <f t="shared" si="2"/>
        <v>278.36486063222867</v>
      </c>
    </row>
    <row r="12" spans="1:9" x14ac:dyDescent="0.25">
      <c r="A12">
        <v>-10</v>
      </c>
      <c r="B12">
        <v>-80.13</v>
      </c>
      <c r="C12">
        <f t="shared" si="0"/>
        <v>-304.83346029983602</v>
      </c>
      <c r="D12">
        <f t="shared" si="1"/>
        <v>50491.645070719984</v>
      </c>
      <c r="E12" s="2">
        <f t="shared" si="2"/>
        <v>224.70346029983602</v>
      </c>
    </row>
    <row r="13" spans="1:9" x14ac:dyDescent="0.25">
      <c r="A13">
        <v>-9</v>
      </c>
      <c r="B13">
        <v>-56.31</v>
      </c>
      <c r="C13">
        <f t="shared" si="0"/>
        <v>-276.34205996744333</v>
      </c>
      <c r="D13">
        <f t="shared" si="1"/>
        <v>48414.107413516576</v>
      </c>
      <c r="E13" s="2">
        <f t="shared" si="2"/>
        <v>220.03205996744333</v>
      </c>
    </row>
    <row r="14" spans="1:9" x14ac:dyDescent="0.25">
      <c r="A14">
        <v>-8</v>
      </c>
      <c r="B14">
        <v>3.23</v>
      </c>
      <c r="C14">
        <f t="shared" si="0"/>
        <v>-247.8506596350507</v>
      </c>
      <c r="D14">
        <f t="shared" si="1"/>
        <v>63041.497642772178</v>
      </c>
      <c r="E14" s="2">
        <f t="shared" si="2"/>
        <v>251.08065963505069</v>
      </c>
    </row>
    <row r="15" spans="1:9" x14ac:dyDescent="0.25">
      <c r="A15">
        <v>-7</v>
      </c>
      <c r="B15">
        <v>4.5999999999999996</v>
      </c>
      <c r="C15">
        <f t="shared" si="0"/>
        <v>-219.35925930265802</v>
      </c>
      <c r="D15">
        <f t="shared" si="1"/>
        <v>50157.749827395208</v>
      </c>
      <c r="E15" s="2">
        <f t="shared" si="2"/>
        <v>223.95925930265801</v>
      </c>
    </row>
    <row r="16" spans="1:9" x14ac:dyDescent="0.25">
      <c r="A16">
        <v>-6</v>
      </c>
      <c r="B16">
        <v>101.17</v>
      </c>
      <c r="C16">
        <f t="shared" si="0"/>
        <v>-190.86785897026539</v>
      </c>
      <c r="D16">
        <f t="shared" si="1"/>
        <v>85286.111071936626</v>
      </c>
      <c r="E16" s="2">
        <f t="shared" si="2"/>
        <v>292.0378589702654</v>
      </c>
    </row>
    <row r="17" spans="1:5" x14ac:dyDescent="0.25">
      <c r="A17">
        <v>-5</v>
      </c>
      <c r="B17">
        <v>92.08</v>
      </c>
      <c r="C17">
        <f t="shared" si="0"/>
        <v>-162.37645863787276</v>
      </c>
      <c r="D17">
        <f t="shared" si="1"/>
        <v>64748.089342527441</v>
      </c>
      <c r="E17" s="2">
        <f t="shared" si="2"/>
        <v>254.45645863787274</v>
      </c>
    </row>
    <row r="18" spans="1:5" x14ac:dyDescent="0.25">
      <c r="A18">
        <v>-4</v>
      </c>
      <c r="B18">
        <v>103.97</v>
      </c>
      <c r="C18">
        <f t="shared" si="0"/>
        <v>-133.88505830548007</v>
      </c>
      <c r="D18">
        <f t="shared" si="1"/>
        <v>56575.028761503323</v>
      </c>
      <c r="E18" s="2">
        <f t="shared" si="2"/>
        <v>237.85505830548007</v>
      </c>
    </row>
    <row r="19" spans="1:5" x14ac:dyDescent="0.25">
      <c r="A19">
        <v>-3</v>
      </c>
      <c r="B19">
        <v>115.45</v>
      </c>
      <c r="C19">
        <f t="shared" si="0"/>
        <v>-105.39365797308743</v>
      </c>
      <c r="D19">
        <f t="shared" si="1"/>
        <v>48771.921266934027</v>
      </c>
      <c r="E19" s="2">
        <f t="shared" si="2"/>
        <v>220.84365797308743</v>
      </c>
    </row>
    <row r="20" spans="1:5" x14ac:dyDescent="0.25">
      <c r="A20">
        <v>-2</v>
      </c>
      <c r="B20">
        <v>70.16</v>
      </c>
      <c r="C20">
        <f t="shared" si="0"/>
        <v>-76.902257640694785</v>
      </c>
      <c r="D20">
        <f t="shared" si="1"/>
        <v>21627.307622378092</v>
      </c>
      <c r="E20" s="2">
        <f t="shared" si="2"/>
        <v>147.06225764069478</v>
      </c>
    </row>
    <row r="21" spans="1:5" x14ac:dyDescent="0.25">
      <c r="A21">
        <v>-1</v>
      </c>
      <c r="B21">
        <v>58.5</v>
      </c>
      <c r="C21">
        <f t="shared" si="0"/>
        <v>-48.410857308302134</v>
      </c>
      <c r="D21">
        <f t="shared" si="1"/>
        <v>11429.931410396139</v>
      </c>
      <c r="E21" s="2">
        <f t="shared" si="2"/>
        <v>106.91085730830213</v>
      </c>
    </row>
    <row r="22" spans="1:5" x14ac:dyDescent="0.25">
      <c r="A22">
        <v>0</v>
      </c>
      <c r="B22">
        <v>69.28</v>
      </c>
      <c r="C22">
        <f t="shared" si="0"/>
        <v>-19.919456975909483</v>
      </c>
      <c r="D22">
        <f t="shared" si="1"/>
        <v>7956.5431247971273</v>
      </c>
      <c r="E22" s="2">
        <f t="shared" si="2"/>
        <v>89.199456975909484</v>
      </c>
    </row>
    <row r="23" spans="1:5" x14ac:dyDescent="0.25">
      <c r="A23">
        <v>1</v>
      </c>
      <c r="B23">
        <v>38.75</v>
      </c>
      <c r="C23">
        <f t="shared" si="0"/>
        <v>8.5719433564831675</v>
      </c>
      <c r="D23">
        <f t="shared" si="1"/>
        <v>910.71510277931043</v>
      </c>
      <c r="E23" s="2">
        <f t="shared" si="2"/>
        <v>30.178056643516832</v>
      </c>
    </row>
    <row r="24" spans="1:5" x14ac:dyDescent="0.25">
      <c r="A24">
        <v>2</v>
      </c>
      <c r="B24">
        <v>20.239999999999998</v>
      </c>
      <c r="C24">
        <f t="shared" si="0"/>
        <v>37.063343688875818</v>
      </c>
      <c r="D24">
        <f t="shared" si="1"/>
        <v>283.0248928740379</v>
      </c>
      <c r="E24" s="2">
        <f t="shared" si="2"/>
        <v>-16.82334368887582</v>
      </c>
    </row>
    <row r="25" spans="1:5" x14ac:dyDescent="0.25">
      <c r="A25">
        <v>3</v>
      </c>
      <c r="B25">
        <v>7.39</v>
      </c>
      <c r="C25">
        <f t="shared" si="0"/>
        <v>65.554744021268462</v>
      </c>
      <c r="D25">
        <f t="shared" si="1"/>
        <v>3383.1374470596852</v>
      </c>
      <c r="E25" s="2">
        <f t="shared" si="2"/>
        <v>-58.164744021268461</v>
      </c>
    </row>
    <row r="26" spans="1:5" x14ac:dyDescent="0.25">
      <c r="A26">
        <v>4</v>
      </c>
      <c r="B26">
        <v>-34.5</v>
      </c>
      <c r="C26">
        <f t="shared" si="0"/>
        <v>94.04614435366112</v>
      </c>
      <c r="D26">
        <f t="shared" si="1"/>
        <v>16524.111228192287</v>
      </c>
      <c r="E26" s="2">
        <f t="shared" si="2"/>
        <v>-128.54614435366113</v>
      </c>
    </row>
    <row r="27" spans="1:5" x14ac:dyDescent="0.25">
      <c r="A27">
        <v>5</v>
      </c>
      <c r="B27">
        <v>31.15</v>
      </c>
      <c r="C27">
        <f t="shared" si="0"/>
        <v>122.53754468605378</v>
      </c>
      <c r="D27">
        <f t="shared" si="1"/>
        <v>8351.6833237454775</v>
      </c>
      <c r="E27" s="2">
        <f t="shared" si="2"/>
        <v>-91.387544686053786</v>
      </c>
    </row>
    <row r="28" spans="1:5" x14ac:dyDescent="0.25">
      <c r="A28">
        <v>6</v>
      </c>
      <c r="B28">
        <v>0.06</v>
      </c>
      <c r="C28">
        <f t="shared" si="0"/>
        <v>151.02894501844639</v>
      </c>
      <c r="D28">
        <f t="shared" si="1"/>
        <v>22791.622359982688</v>
      </c>
      <c r="E28" s="2">
        <f t="shared" si="2"/>
        <v>-150.96894501844639</v>
      </c>
    </row>
    <row r="29" spans="1:5" x14ac:dyDescent="0.25">
      <c r="A29">
        <v>7</v>
      </c>
      <c r="B29">
        <v>15.36</v>
      </c>
      <c r="C29">
        <f t="shared" si="0"/>
        <v>179.52034535083908</v>
      </c>
      <c r="D29">
        <f t="shared" si="1"/>
        <v>26948.618985706747</v>
      </c>
      <c r="E29" s="2">
        <f t="shared" si="2"/>
        <v>-164.16034535083907</v>
      </c>
    </row>
    <row r="30" spans="1:5" x14ac:dyDescent="0.25">
      <c r="A30">
        <v>8</v>
      </c>
      <c r="B30">
        <v>19.47</v>
      </c>
      <c r="C30">
        <f t="shared" si="0"/>
        <v>208.01174568323171</v>
      </c>
      <c r="D30">
        <f t="shared" si="1"/>
        <v>35547.989865280426</v>
      </c>
      <c r="E30" s="2">
        <f t="shared" si="2"/>
        <v>-188.54174568323171</v>
      </c>
    </row>
    <row r="31" spans="1:5" x14ac:dyDescent="0.25">
      <c r="A31">
        <v>9</v>
      </c>
      <c r="B31">
        <v>1.53</v>
      </c>
      <c r="C31">
        <f t="shared" si="0"/>
        <v>236.50314601562434</v>
      </c>
      <c r="D31">
        <f t="shared" si="1"/>
        <v>55212.379348479917</v>
      </c>
      <c r="E31" s="2">
        <f t="shared" si="2"/>
        <v>-234.97314601562434</v>
      </c>
    </row>
    <row r="32" spans="1:5" x14ac:dyDescent="0.25">
      <c r="A32">
        <v>10</v>
      </c>
      <c r="B32">
        <v>100.27</v>
      </c>
      <c r="C32">
        <f t="shared" si="0"/>
        <v>264.99454634801702</v>
      </c>
      <c r="D32">
        <f t="shared" si="1"/>
        <v>27134.176169560014</v>
      </c>
      <c r="E32" s="2">
        <f t="shared" si="2"/>
        <v>-164.72454634801704</v>
      </c>
    </row>
    <row r="33" spans="1:5" x14ac:dyDescent="0.25">
      <c r="A33">
        <v>11</v>
      </c>
      <c r="B33">
        <v>120.91</v>
      </c>
      <c r="C33">
        <f t="shared" si="0"/>
        <v>293.48594668040965</v>
      </c>
      <c r="D33">
        <f t="shared" si="1"/>
        <v>29782.457372639597</v>
      </c>
      <c r="E33" s="2">
        <f t="shared" si="2"/>
        <v>-172.57594668040966</v>
      </c>
    </row>
    <row r="34" spans="1:5" x14ac:dyDescent="0.25">
      <c r="A34">
        <v>12</v>
      </c>
      <c r="B34">
        <v>157.47</v>
      </c>
      <c r="C34">
        <f t="shared" si="0"/>
        <v>321.97734701280228</v>
      </c>
      <c r="D34">
        <f t="shared" si="1"/>
        <v>27062.66722119055</v>
      </c>
      <c r="E34" s="2">
        <f t="shared" si="2"/>
        <v>-164.50734701280228</v>
      </c>
    </row>
    <row r="35" spans="1:5" x14ac:dyDescent="0.25">
      <c r="A35">
        <v>13</v>
      </c>
      <c r="B35">
        <v>176.33</v>
      </c>
      <c r="C35">
        <f t="shared" si="0"/>
        <v>350.46874734519497</v>
      </c>
      <c r="D35">
        <f t="shared" si="1"/>
        <v>30324.303326953643</v>
      </c>
      <c r="E35" s="2">
        <f t="shared" si="2"/>
        <v>-174.13874734519496</v>
      </c>
    </row>
    <row r="36" spans="1:5" x14ac:dyDescent="0.25">
      <c r="A36">
        <v>14</v>
      </c>
      <c r="B36">
        <v>174.89</v>
      </c>
      <c r="C36">
        <f t="shared" si="0"/>
        <v>378.9601476775876</v>
      </c>
      <c r="D36">
        <f t="shared" si="1"/>
        <v>41644.625173152417</v>
      </c>
      <c r="E36" s="2">
        <f t="shared" si="2"/>
        <v>-204.07014767758761</v>
      </c>
    </row>
    <row r="37" spans="1:5" x14ac:dyDescent="0.25">
      <c r="A37">
        <v>15</v>
      </c>
      <c r="B37">
        <v>338.11</v>
      </c>
      <c r="C37">
        <f t="shared" si="0"/>
        <v>407.45154800998029</v>
      </c>
      <c r="D37">
        <f t="shared" si="1"/>
        <v>4808.2502804203987</v>
      </c>
      <c r="E37" s="2">
        <f t="shared" si="2"/>
        <v>-69.341548009980272</v>
      </c>
    </row>
    <row r="38" spans="1:5" x14ac:dyDescent="0.25">
      <c r="A38">
        <v>16</v>
      </c>
      <c r="B38">
        <v>399.09</v>
      </c>
      <c r="C38">
        <f t="shared" si="0"/>
        <v>435.94294834237292</v>
      </c>
      <c r="D38">
        <f t="shared" si="1"/>
        <v>1358.1398015256084</v>
      </c>
      <c r="E38" s="2">
        <f t="shared" si="2"/>
        <v>-36.85294834237294</v>
      </c>
    </row>
    <row r="39" spans="1:5" x14ac:dyDescent="0.25">
      <c r="A39">
        <v>17</v>
      </c>
      <c r="B39">
        <v>464.25</v>
      </c>
      <c r="C39">
        <f t="shared" si="0"/>
        <v>464.43434867476554</v>
      </c>
      <c r="D39">
        <f t="shared" si="1"/>
        <v>3.3984433887812589E-2</v>
      </c>
      <c r="E39" s="2">
        <f t="shared" si="2"/>
        <v>-0.18434867476554473</v>
      </c>
    </row>
    <row r="40" spans="1:5" x14ac:dyDescent="0.25">
      <c r="A40">
        <v>18</v>
      </c>
      <c r="B40">
        <v>612.73</v>
      </c>
      <c r="C40">
        <f t="shared" si="0"/>
        <v>492.92574900715817</v>
      </c>
      <c r="D40">
        <f t="shared" si="1"/>
        <v>14353.058555955846</v>
      </c>
      <c r="E40" s="2">
        <f t="shared" si="2"/>
        <v>119.80425099284184</v>
      </c>
    </row>
    <row r="41" spans="1:5" x14ac:dyDescent="0.25">
      <c r="A41">
        <v>19</v>
      </c>
      <c r="B41">
        <v>713.65</v>
      </c>
      <c r="C41">
        <f t="shared" si="0"/>
        <v>521.41714933955086</v>
      </c>
      <c r="D41">
        <f t="shared" si="1"/>
        <v>36953.468873042533</v>
      </c>
      <c r="E41" s="2">
        <f t="shared" si="2"/>
        <v>192.23285066044912</v>
      </c>
    </row>
    <row r="42" spans="1:5" x14ac:dyDescent="0.25">
      <c r="A42">
        <v>20</v>
      </c>
      <c r="B42">
        <v>815.53</v>
      </c>
      <c r="C42">
        <f t="shared" si="0"/>
        <v>549.90854967194355</v>
      </c>
      <c r="D42">
        <f t="shared" si="1"/>
        <v>70554.754874380145</v>
      </c>
      <c r="E42" s="2">
        <f t="shared" si="2"/>
        <v>265.62145032805643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cubic-data</vt:lpstr>
      <vt:lpstr>cubic-data Linear Fit - Poor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Shaw, Kevin L. (faculty)</cp:lastModifiedBy>
  <dcterms:created xsi:type="dcterms:W3CDTF">2026-09-04T12:08:37Z</dcterms:created>
  <dcterms:modified xsi:type="dcterms:W3CDTF">2026-09-04T13:27:03Z</dcterms:modified>
</cp:coreProperties>
</file>